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4d8e0455b1e7f56/Documents/AC FILES/Finance/2025-2026/"/>
    </mc:Choice>
  </mc:AlternateContent>
  <xr:revisionPtr revIDLastSave="257" documentId="8_{65F9CBB6-56D3-4D69-ABDC-E30348F5D6EB}" xr6:coauthVersionLast="47" xr6:coauthVersionMax="47" xr10:uidLastSave="{72105F46-5AB5-4C41-8C7E-F0F031D572BC}"/>
  <bookViews>
    <workbookView xWindow="-110" yWindow="-110" windowWidth="19420" windowHeight="10300" tabRatio="500" activeTab="1" xr2:uid="{00000000-000D-0000-FFFF-FFFF00000000}"/>
  </bookViews>
  <sheets>
    <sheet name="Summary" sheetId="3" r:id="rId1"/>
    <sheet name="Liable" sheetId="1" r:id="rId2"/>
    <sheet name="Reconciled" sheetId="2" r:id="rId3"/>
    <sheet name="100 Club" sheetId="4" r:id="rId4"/>
    <sheet name="COMBINED SUMMARY" sheetId="5" r:id="rId5"/>
  </sheets>
  <definedNames>
    <definedName name="_xlnm._FilterDatabase" localSheetId="2" hidden="1">Reconciled!$A$2:$Z$34</definedName>
    <definedName name="_xlnm.Print_Area" localSheetId="0">Summary!$A$18:$F$38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5" i="4" l="1"/>
  <c r="F26" i="4"/>
  <c r="F27" i="4"/>
  <c r="F28" i="4"/>
  <c r="F29" i="4"/>
  <c r="F30" i="4"/>
  <c r="F31" i="4"/>
  <c r="F32" i="4"/>
  <c r="F33" i="4"/>
  <c r="F34" i="4"/>
  <c r="F35" i="4"/>
  <c r="F36" i="4"/>
  <c r="F24" i="4"/>
  <c r="G16" i="3"/>
  <c r="C25" i="5"/>
  <c r="C17" i="5"/>
  <c r="L10" i="3"/>
  <c r="L11" i="3"/>
  <c r="C37" i="4"/>
  <c r="G20" i="5" s="1"/>
  <c r="C21" i="4"/>
  <c r="C5" i="4"/>
  <c r="F5" i="4" l="1"/>
  <c r="I46" i="2"/>
  <c r="F46" i="2" l="1"/>
  <c r="M4" i="3"/>
  <c r="L37" i="3"/>
  <c r="I38" i="3"/>
  <c r="AA46" i="2"/>
  <c r="D37" i="3" s="1"/>
  <c r="D19" i="3"/>
  <c r="P46" i="2"/>
  <c r="D26" i="3" s="1"/>
  <c r="K38" i="3"/>
  <c r="M38" i="3"/>
  <c r="P11" i="1"/>
  <c r="E26" i="3" s="1"/>
  <c r="AA11" i="1"/>
  <c r="E37" i="3" s="1"/>
  <c r="I11" i="1"/>
  <c r="E19" i="3" s="1"/>
  <c r="B36" i="3"/>
  <c r="B35" i="3"/>
  <c r="B34" i="3"/>
  <c r="B33" i="3"/>
  <c r="B32" i="3"/>
  <c r="B31" i="3"/>
  <c r="B30" i="3"/>
  <c r="B29" i="3"/>
  <c r="B28" i="3"/>
  <c r="B27" i="3"/>
  <c r="B25" i="3"/>
  <c r="B24" i="3"/>
  <c r="B23" i="3"/>
  <c r="B22" i="3"/>
  <c r="B21" i="3"/>
  <c r="B20" i="3"/>
  <c r="H16" i="3"/>
  <c r="Z46" i="2"/>
  <c r="D36" i="3" s="1"/>
  <c r="Y46" i="2"/>
  <c r="D35" i="3" s="1"/>
  <c r="X46" i="2"/>
  <c r="D34" i="3" s="1"/>
  <c r="W46" i="2"/>
  <c r="D33" i="3" s="1"/>
  <c r="V46" i="2"/>
  <c r="U46" i="2"/>
  <c r="D31" i="3" s="1"/>
  <c r="T46" i="2"/>
  <c r="D30" i="3" s="1"/>
  <c r="S46" i="2"/>
  <c r="D29" i="3" s="1"/>
  <c r="R46" i="2"/>
  <c r="D28" i="3" s="1"/>
  <c r="Q46" i="2"/>
  <c r="D27" i="3" s="1"/>
  <c r="O46" i="2"/>
  <c r="N46" i="2"/>
  <c r="D24" i="3" s="1"/>
  <c r="M46" i="2"/>
  <c r="D23" i="3" s="1"/>
  <c r="L46" i="2"/>
  <c r="K46" i="2"/>
  <c r="D21" i="3" s="1"/>
  <c r="J46" i="2"/>
  <c r="Z11" i="1"/>
  <c r="E36" i="3" s="1"/>
  <c r="Y11" i="1"/>
  <c r="E35" i="3" s="1"/>
  <c r="X11" i="1"/>
  <c r="E34" i="3" s="1"/>
  <c r="W11" i="1"/>
  <c r="E33" i="3" s="1"/>
  <c r="V11" i="1"/>
  <c r="E32" i="3" s="1"/>
  <c r="U11" i="1"/>
  <c r="E31" i="3" s="1"/>
  <c r="T11" i="1"/>
  <c r="E30" i="3" s="1"/>
  <c r="S11" i="1"/>
  <c r="E29" i="3" s="1"/>
  <c r="R11" i="1"/>
  <c r="E28" i="3" s="1"/>
  <c r="Q11" i="1"/>
  <c r="E27" i="3" s="1"/>
  <c r="O11" i="1"/>
  <c r="E25" i="3" s="1"/>
  <c r="N11" i="1"/>
  <c r="E24" i="3" s="1"/>
  <c r="M11" i="1"/>
  <c r="E23" i="3" s="1"/>
  <c r="L11" i="1"/>
  <c r="K11" i="1"/>
  <c r="E21" i="3" s="1"/>
  <c r="J11" i="1"/>
  <c r="E20" i="3" s="1"/>
  <c r="F11" i="1"/>
  <c r="D32" i="3" l="1"/>
  <c r="F32" i="3" s="1"/>
  <c r="J32" i="3" s="1"/>
  <c r="L32" i="3" s="1"/>
  <c r="D25" i="3"/>
  <c r="F25" i="3" s="1"/>
  <c r="J25" i="3" s="1"/>
  <c r="L25" i="3" s="1"/>
  <c r="D22" i="3"/>
  <c r="E22" i="3"/>
  <c r="E38" i="3" s="1"/>
  <c r="F12" i="1"/>
  <c r="F37" i="3"/>
  <c r="F19" i="3"/>
  <c r="J19" i="3" s="1"/>
  <c r="L19" i="3" s="1"/>
  <c r="F47" i="2"/>
  <c r="F49" i="2" s="1"/>
  <c r="F26" i="3"/>
  <c r="J26" i="3" s="1"/>
  <c r="L26" i="3" s="1"/>
  <c r="F24" i="3"/>
  <c r="J24" i="3" s="1"/>
  <c r="L24" i="3" s="1"/>
  <c r="F27" i="3"/>
  <c r="J27" i="3" s="1"/>
  <c r="L27" i="3" s="1"/>
  <c r="F33" i="3"/>
  <c r="J33" i="3" s="1"/>
  <c r="L33" i="3" s="1"/>
  <c r="F35" i="3"/>
  <c r="J35" i="3" s="1"/>
  <c r="L35" i="3" s="1"/>
  <c r="F31" i="3"/>
  <c r="J31" i="3" s="1"/>
  <c r="L31" i="3" s="1"/>
  <c r="F21" i="3"/>
  <c r="J21" i="3" s="1"/>
  <c r="L21" i="3" s="1"/>
  <c r="F30" i="3"/>
  <c r="J30" i="3" s="1"/>
  <c r="L30" i="3" s="1"/>
  <c r="F34" i="3"/>
  <c r="J34" i="3" s="1"/>
  <c r="L34" i="3" s="1"/>
  <c r="F23" i="3"/>
  <c r="J23" i="3" s="1"/>
  <c r="L23" i="3" s="1"/>
  <c r="F28" i="3"/>
  <c r="J28" i="3" s="1"/>
  <c r="L28" i="3" s="1"/>
  <c r="F36" i="3"/>
  <c r="J36" i="3" s="1"/>
  <c r="L36" i="3" s="1"/>
  <c r="F29" i="3"/>
  <c r="J29" i="3" s="1"/>
  <c r="L29" i="3" s="1"/>
  <c r="D20" i="3"/>
  <c r="F20" i="3" s="1"/>
  <c r="J20" i="3" s="1"/>
  <c r="L20" i="3" s="1"/>
  <c r="F22" i="3" l="1"/>
  <c r="J22" i="3" s="1"/>
  <c r="L22" i="3" s="1"/>
  <c r="L38" i="3" s="1"/>
  <c r="J38" i="3"/>
  <c r="F38" i="3"/>
  <c r="F40" i="3" s="1"/>
  <c r="D38" i="3"/>
  <c r="C20" i="5" s="1"/>
  <c r="C26" i="5" s="1"/>
</calcChain>
</file>

<file path=xl/sharedStrings.xml><?xml version="1.0" encoding="utf-8"?>
<sst xmlns="http://schemas.openxmlformats.org/spreadsheetml/2006/main" count="269" uniqueCount="129">
  <si>
    <t>Date</t>
  </si>
  <si>
    <t>Inv No</t>
  </si>
  <si>
    <t>Payee</t>
  </si>
  <si>
    <t>Cheque number</t>
  </si>
  <si>
    <t>Amount</t>
  </si>
  <si>
    <t>Bank Statement</t>
  </si>
  <si>
    <t>Subscriptions</t>
  </si>
  <si>
    <t>Village Hall</t>
  </si>
  <si>
    <t>Training</t>
  </si>
  <si>
    <t>Expense</t>
  </si>
  <si>
    <t>Audit</t>
  </si>
  <si>
    <t>Salary</t>
  </si>
  <si>
    <t>Defibrillator</t>
  </si>
  <si>
    <t>Local Elections</t>
  </si>
  <si>
    <t>Insurance</t>
  </si>
  <si>
    <t>Chairman</t>
  </si>
  <si>
    <t>Donations</t>
  </si>
  <si>
    <t>Laptop/IT</t>
  </si>
  <si>
    <t>S137 Payments</t>
  </si>
  <si>
    <t>SID</t>
  </si>
  <si>
    <t>Stationery/Postage</t>
  </si>
  <si>
    <t>*** DO NOT INSERT LINES BELOW THIS LINE ONLY ABOVE</t>
  </si>
  <si>
    <t>Totals</t>
  </si>
  <si>
    <t>Check</t>
  </si>
  <si>
    <t>Description</t>
  </si>
  <si>
    <t>Credits</t>
  </si>
  <si>
    <t>Reconciled Debits</t>
  </si>
  <si>
    <t>Liable Debits</t>
  </si>
  <si>
    <t>Sub Totals</t>
  </si>
  <si>
    <t>Balance</t>
  </si>
  <si>
    <t>Opening Balance</t>
  </si>
  <si>
    <t>Receipts</t>
  </si>
  <si>
    <t>Suggested</t>
  </si>
  <si>
    <t>Transactions</t>
  </si>
  <si>
    <t>Total</t>
  </si>
  <si>
    <t>Budget</t>
  </si>
  <si>
    <t>Notes</t>
  </si>
  <si>
    <t>Salary contingency</t>
  </si>
  <si>
    <t>Admin</t>
  </si>
  <si>
    <t>Online banking ref</t>
  </si>
  <si>
    <t>ESC Precept</t>
  </si>
  <si>
    <t>100 Club</t>
  </si>
  <si>
    <t>100 Club Account</t>
  </si>
  <si>
    <t>Reconcilled</t>
  </si>
  <si>
    <t>Liable</t>
  </si>
  <si>
    <t>Estimate</t>
  </si>
  <si>
    <t>Village/Playground Maintenance</t>
  </si>
  <si>
    <t>Variance</t>
  </si>
  <si>
    <t>CIL</t>
  </si>
  <si>
    <t>Date allocated</t>
  </si>
  <si>
    <t>Spend to date</t>
  </si>
  <si>
    <t>Spend deadline</t>
  </si>
  <si>
    <t>General reserves</t>
  </si>
  <si>
    <t xml:space="preserve">VAT </t>
  </si>
  <si>
    <t>VAT</t>
  </si>
  <si>
    <t>Closing Balance</t>
  </si>
  <si>
    <t>Statement</t>
  </si>
  <si>
    <t>Subscription payments</t>
  </si>
  <si>
    <t>APRIL 25</t>
  </si>
  <si>
    <t>TOTAL</t>
  </si>
  <si>
    <t>Receipts less transactions</t>
  </si>
  <si>
    <t>Opening balance</t>
  </si>
  <si>
    <t>Closing balance</t>
  </si>
  <si>
    <t>Check:</t>
  </si>
  <si>
    <t>100 Club Closing Balance</t>
  </si>
  <si>
    <t>100 Club Opening Balance</t>
  </si>
  <si>
    <t>PC Account</t>
  </si>
  <si>
    <t>TOTAL RECEIPTS</t>
  </si>
  <si>
    <t>TOTAL PAYMENTS</t>
  </si>
  <si>
    <t>Ongoing Financial Statement 2025/2026</t>
  </si>
  <si>
    <t>Payments pertaining to previous financial year 2024/25</t>
  </si>
  <si>
    <t>Earmarked Reserves (including CIL, playground, pump)</t>
  </si>
  <si>
    <t>Gun Club Donation</t>
  </si>
  <si>
    <t>100 Club Prizes Transfer</t>
  </si>
  <si>
    <t>MAY 25</t>
  </si>
  <si>
    <t>JUNE 25</t>
  </si>
  <si>
    <t>JULY 25</t>
  </si>
  <si>
    <t>AUG 25</t>
  </si>
  <si>
    <t>SEPT 25</t>
  </si>
  <si>
    <t>OCT 25</t>
  </si>
  <si>
    <t>NOV 25</t>
  </si>
  <si>
    <t>DEC 25</t>
  </si>
  <si>
    <t>JAN 26</t>
  </si>
  <si>
    <t>FEB 26</t>
  </si>
  <si>
    <t>MAR 26</t>
  </si>
  <si>
    <t>APRIL 26</t>
  </si>
  <si>
    <t>25/26 to date</t>
  </si>
  <si>
    <t>25/26</t>
  </si>
  <si>
    <t>2026/27 Budget</t>
  </si>
  <si>
    <t>N/A</t>
  </si>
  <si>
    <t>March 2025</t>
  </si>
  <si>
    <t>01.04.25</t>
  </si>
  <si>
    <t>April 2025</t>
  </si>
  <si>
    <t>26.04.25</t>
  </si>
  <si>
    <t>06.05.25</t>
  </si>
  <si>
    <t>MRS A CLARKE</t>
  </si>
  <si>
    <t>14.05.25</t>
  </si>
  <si>
    <t>May 2025</t>
  </si>
  <si>
    <t>23.05.25</t>
  </si>
  <si>
    <t>SALC</t>
  </si>
  <si>
    <t>26.05.25</t>
  </si>
  <si>
    <t>HSBC - Banking Charges</t>
  </si>
  <si>
    <t>Village Maintenance</t>
  </si>
  <si>
    <t>100 Club Withdrawl</t>
  </si>
  <si>
    <t>Admin &amp; Banking Charges</t>
  </si>
  <si>
    <t>29.05.25</t>
  </si>
  <si>
    <t>Suffolk Preservation Society</t>
  </si>
  <si>
    <t>04.06.25</t>
  </si>
  <si>
    <t>30.05.25</t>
  </si>
  <si>
    <t>ICO</t>
  </si>
  <si>
    <t>16.06.25</t>
  </si>
  <si>
    <t>Microsoft</t>
  </si>
  <si>
    <t>June 2025</t>
  </si>
  <si>
    <t>26.06.25</t>
  </si>
  <si>
    <t>02.07.25</t>
  </si>
  <si>
    <t>05.07.25</t>
  </si>
  <si>
    <t>July 2025</t>
  </si>
  <si>
    <t>22.07.25</t>
  </si>
  <si>
    <t>26.07.25</t>
  </si>
  <si>
    <t>31.07.25</t>
  </si>
  <si>
    <t>26.08.25</t>
  </si>
  <si>
    <t>August 2025</t>
  </si>
  <si>
    <t>27.08.25</t>
  </si>
  <si>
    <t>29.08.25</t>
  </si>
  <si>
    <t>CASH IN</t>
  </si>
  <si>
    <t>42UG012</t>
  </si>
  <si>
    <t>Parish Online</t>
  </si>
  <si>
    <t>September 2025</t>
  </si>
  <si>
    <t>3 months payroll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</si>
</sst>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£&quot;#,##0.00;[Red]\-&quot;£&quot;#,##0.00"/>
    <numFmt numFmtId="44" formatCode="_-&quot;£&quot;* #,##0.00_-;\-&quot;£&quot;* #,##0.00_-;_-&quot;£&quot;* &quot;-&quot;??_-;_-@_-"/>
    <numFmt numFmtId="164" formatCode="\£#,##0.00"/>
    <numFmt numFmtId="165" formatCode="#,##0.0"/>
    <numFmt numFmtId="166" formatCode="&quot;£&quot;#,##0.00"/>
  </numFmts>
  <fonts count="29" x14ac:knownFonts="1">
    <font>
      <sz val="11"/>
      <color rgb="FF000000"/>
      <name val="Aptos Narrow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name val="Arial"/>
      <family val="2"/>
      <charset val="1"/>
    </font>
    <font>
      <sz val="11"/>
      <color rgb="FFFF0000"/>
      <name val="Arial"/>
      <family val="2"/>
      <charset val="1"/>
    </font>
    <font>
      <sz val="11"/>
      <color rgb="FF78206E"/>
      <name val="Arial"/>
      <family val="2"/>
      <charset val="1"/>
    </font>
    <font>
      <sz val="11"/>
      <color rgb="FFC04F15"/>
      <name val="Arial"/>
      <family val="2"/>
      <charset val="1"/>
    </font>
    <font>
      <sz val="11"/>
      <color rgb="FF3B7D23"/>
      <name val="Arial"/>
      <family val="2"/>
      <charset val="1"/>
    </font>
    <font>
      <b/>
      <sz val="14"/>
      <color rgb="FF000000"/>
      <name val="Arial"/>
      <family val="2"/>
      <charset val="1"/>
    </font>
    <font>
      <b/>
      <sz val="14"/>
      <color rgb="FFFF0000"/>
      <name val="Arial"/>
      <family val="2"/>
      <charset val="1"/>
    </font>
    <font>
      <b/>
      <sz val="14"/>
      <name val="Arial"/>
      <family val="2"/>
      <charset val="1"/>
    </font>
    <font>
      <b/>
      <sz val="14"/>
      <color rgb="FF78206E"/>
      <name val="Arial"/>
      <family val="2"/>
      <charset val="1"/>
    </font>
    <font>
      <b/>
      <sz val="14"/>
      <color rgb="FFC04F15"/>
      <name val="Arial"/>
      <family val="2"/>
      <charset val="1"/>
    </font>
    <font>
      <b/>
      <sz val="14"/>
      <color rgb="FF3B7D23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11"/>
      <name val="Arial"/>
      <family val="2"/>
      <charset val="1"/>
    </font>
    <font>
      <b/>
      <sz val="11"/>
      <color rgb="FF78206E"/>
      <name val="Arial"/>
      <family val="2"/>
      <charset val="1"/>
    </font>
    <font>
      <b/>
      <sz val="11"/>
      <color rgb="FFC04F15"/>
      <name val="Arial"/>
      <family val="2"/>
      <charset val="1"/>
    </font>
    <font>
      <b/>
      <sz val="11"/>
      <color rgb="FF3B7D23"/>
      <name val="Arial"/>
      <family val="2"/>
      <charset val="1"/>
    </font>
    <font>
      <sz val="10"/>
      <color rgb="FFFF0000"/>
      <name val="Arial"/>
      <family val="2"/>
      <charset val="1"/>
    </font>
    <font>
      <sz val="10"/>
      <name val="Arial"/>
      <family val="2"/>
      <charset val="1"/>
    </font>
    <font>
      <sz val="8"/>
      <name val="Aptos Narrow"/>
      <family val="2"/>
      <charset val="1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ptos Narrow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20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25" fillId="0" borderId="0" applyFont="0" applyFill="0" applyBorder="0" applyAlignment="0" applyProtection="0"/>
  </cellStyleXfs>
  <cellXfs count="16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0" fontId="1" fillId="2" borderId="0" xfId="0" applyFont="1" applyFill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vertical="top"/>
    </xf>
    <xf numFmtId="164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 wrapText="1"/>
    </xf>
    <xf numFmtId="1" fontId="1" fillId="0" borderId="0" xfId="0" applyNumberFormat="1" applyFont="1" applyAlignment="1">
      <alignment vertical="top" wrapText="1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14" fontId="3" fillId="0" borderId="0" xfId="0" applyNumberFormat="1" applyFont="1" applyAlignment="1">
      <alignment vertical="top"/>
    </xf>
    <xf numFmtId="1" fontId="3" fillId="0" borderId="0" xfId="0" applyNumberFormat="1" applyFont="1" applyAlignment="1">
      <alignment vertical="top"/>
    </xf>
    <xf numFmtId="14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1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2" borderId="0" xfId="0" applyFont="1" applyFill="1" applyAlignment="1">
      <alignment vertical="top"/>
    </xf>
    <xf numFmtId="14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0" fontId="11" fillId="0" borderId="2" xfId="0" applyFont="1" applyBorder="1" applyAlignment="1">
      <alignment vertical="top"/>
    </xf>
    <xf numFmtId="0" fontId="12" fillId="0" borderId="2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4" xfId="0" applyFont="1" applyBorder="1" applyAlignment="1">
      <alignment vertical="top"/>
    </xf>
    <xf numFmtId="0" fontId="14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2" fillId="0" borderId="4" xfId="0" applyFont="1" applyBorder="1" applyAlignment="1">
      <alignment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2" fillId="0" borderId="5" xfId="0" applyFont="1" applyBorder="1" applyAlignment="1">
      <alignment vertical="top"/>
    </xf>
    <xf numFmtId="14" fontId="1" fillId="0" borderId="4" xfId="0" applyNumberFormat="1" applyFont="1" applyBorder="1" applyAlignment="1">
      <alignment vertical="top"/>
    </xf>
    <xf numFmtId="164" fontId="4" fillId="0" borderId="0" xfId="0" applyNumberFormat="1" applyFont="1" applyAlignment="1">
      <alignment vertical="top"/>
    </xf>
    <xf numFmtId="164" fontId="5" fillId="0" borderId="0" xfId="0" applyNumberFormat="1" applyFont="1" applyAlignment="1">
      <alignment vertical="top"/>
    </xf>
    <xf numFmtId="164" fontId="6" fillId="0" borderId="0" xfId="0" applyNumberFormat="1" applyFont="1" applyAlignment="1">
      <alignment vertical="top"/>
    </xf>
    <xf numFmtId="164" fontId="7" fillId="0" borderId="0" xfId="0" applyNumberFormat="1" applyFont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164" fontId="14" fillId="0" borderId="0" xfId="0" applyNumberFormat="1" applyFont="1" applyAlignment="1">
      <alignment vertical="top"/>
    </xf>
    <xf numFmtId="164" fontId="15" fillId="0" borderId="0" xfId="0" applyNumberFormat="1" applyFont="1" applyAlignment="1">
      <alignment vertical="top"/>
    </xf>
    <xf numFmtId="164" fontId="18" fillId="0" borderId="0" xfId="0" applyNumberFormat="1" applyFont="1" applyAlignment="1">
      <alignment vertical="top"/>
    </xf>
    <xf numFmtId="0" fontId="18" fillId="0" borderId="0" xfId="0" applyFont="1" applyAlignment="1">
      <alignment vertical="top"/>
    </xf>
    <xf numFmtId="164" fontId="16" fillId="0" borderId="0" xfId="0" applyNumberFormat="1" applyFont="1" applyAlignment="1">
      <alignment vertical="top"/>
    </xf>
    <xf numFmtId="164" fontId="17" fillId="0" borderId="0" xfId="0" applyNumberFormat="1" applyFont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164" fontId="2" fillId="0" borderId="7" xfId="0" applyNumberFormat="1" applyFont="1" applyBorder="1" applyAlignment="1">
      <alignment vertical="top"/>
    </xf>
    <xf numFmtId="164" fontId="14" fillId="0" borderId="7" xfId="0" applyNumberFormat="1" applyFont="1" applyBorder="1" applyAlignment="1">
      <alignment vertical="top"/>
    </xf>
    <xf numFmtId="164" fontId="15" fillId="0" borderId="7" xfId="0" applyNumberFormat="1" applyFont="1" applyBorder="1" applyAlignment="1">
      <alignment vertical="top"/>
    </xf>
    <xf numFmtId="164" fontId="16" fillId="0" borderId="7" xfId="0" applyNumberFormat="1" applyFont="1" applyBorder="1" applyAlignment="1">
      <alignment vertical="top"/>
    </xf>
    <xf numFmtId="164" fontId="17" fillId="0" borderId="7" xfId="0" applyNumberFormat="1" applyFont="1" applyBorder="1" applyAlignment="1">
      <alignment vertical="top"/>
    </xf>
    <xf numFmtId="0" fontId="2" fillId="0" borderId="8" xfId="0" applyFont="1" applyBorder="1" applyAlignment="1">
      <alignment vertical="top"/>
    </xf>
    <xf numFmtId="164" fontId="19" fillId="0" borderId="0" xfId="0" applyNumberFormat="1" applyFont="1" applyAlignment="1">
      <alignment vertical="top"/>
    </xf>
    <xf numFmtId="164" fontId="20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/>
    </xf>
    <xf numFmtId="49" fontId="1" fillId="2" borderId="0" xfId="0" applyNumberFormat="1" applyFont="1" applyFill="1" applyAlignment="1">
      <alignment vertical="top"/>
    </xf>
    <xf numFmtId="0" fontId="2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2" fillId="2" borderId="0" xfId="0" applyFont="1" applyFill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2" fillId="0" borderId="0" xfId="0" applyFont="1"/>
    <xf numFmtId="0" fontId="22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22" fillId="2" borderId="0" xfId="0" applyFont="1" applyFill="1" applyAlignment="1">
      <alignment vertical="top"/>
    </xf>
    <xf numFmtId="0" fontId="24" fillId="0" borderId="0" xfId="0" applyFont="1" applyAlignment="1">
      <alignment vertical="top"/>
    </xf>
    <xf numFmtId="14" fontId="3" fillId="0" borderId="0" xfId="0" applyNumberFormat="1" applyFont="1" applyAlignment="1">
      <alignment horizontal="right" vertical="center"/>
    </xf>
    <xf numFmtId="8" fontId="18" fillId="0" borderId="0" xfId="0" applyNumberFormat="1" applyFont="1" applyAlignment="1">
      <alignment vertical="top"/>
    </xf>
    <xf numFmtId="8" fontId="15" fillId="0" borderId="0" xfId="0" applyNumberFormat="1" applyFont="1" applyAlignment="1">
      <alignment vertical="top"/>
    </xf>
    <xf numFmtId="0" fontId="1" fillId="0" borderId="0" xfId="0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5" fontId="1" fillId="0" borderId="0" xfId="0" applyNumberFormat="1" applyFont="1" applyAlignment="1">
      <alignment horizontal="center" vertical="top"/>
    </xf>
    <xf numFmtId="14" fontId="1" fillId="0" borderId="5" xfId="0" applyNumberFormat="1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17" fillId="0" borderId="4" xfId="0" applyFont="1" applyBorder="1" applyAlignment="1">
      <alignment vertical="top"/>
    </xf>
    <xf numFmtId="14" fontId="6" fillId="0" borderId="4" xfId="0" applyNumberFormat="1" applyFont="1" applyBorder="1" applyAlignment="1">
      <alignment vertical="top"/>
    </xf>
    <xf numFmtId="166" fontId="1" fillId="0" borderId="0" xfId="0" applyNumberFormat="1" applyFont="1" applyAlignment="1">
      <alignment vertical="top"/>
    </xf>
    <xf numFmtId="164" fontId="6" fillId="0" borderId="6" xfId="0" applyNumberFormat="1" applyFont="1" applyBorder="1" applyAlignment="1">
      <alignment vertical="top"/>
    </xf>
    <xf numFmtId="164" fontId="7" fillId="0" borderId="7" xfId="0" applyNumberFormat="1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166" fontId="22" fillId="0" borderId="0" xfId="0" applyNumberFormat="1" applyFont="1"/>
    <xf numFmtId="0" fontId="26" fillId="0" borderId="4" xfId="0" applyFont="1" applyBorder="1" applyAlignment="1">
      <alignment vertical="top"/>
    </xf>
    <xf numFmtId="0" fontId="26" fillId="0" borderId="0" xfId="0" applyFont="1" applyAlignment="1">
      <alignment vertical="top"/>
    </xf>
    <xf numFmtId="0" fontId="27" fillId="0" borderId="0" xfId="0" applyFont="1"/>
    <xf numFmtId="14" fontId="27" fillId="0" borderId="4" xfId="0" applyNumberFormat="1" applyFont="1" applyBorder="1" applyAlignment="1">
      <alignment vertical="top"/>
    </xf>
    <xf numFmtId="0" fontId="27" fillId="0" borderId="0" xfId="0" applyFont="1" applyAlignment="1">
      <alignment vertical="top"/>
    </xf>
    <xf numFmtId="164" fontId="27" fillId="0" borderId="0" xfId="0" applyNumberFormat="1" applyFont="1" applyAlignment="1">
      <alignment vertical="top"/>
    </xf>
    <xf numFmtId="164" fontId="26" fillId="3" borderId="9" xfId="0" applyNumberFormat="1" applyFont="1" applyFill="1" applyBorder="1" applyAlignment="1">
      <alignment vertical="top"/>
    </xf>
    <xf numFmtId="0" fontId="27" fillId="0" borderId="4" xfId="0" applyFont="1" applyBorder="1" applyAlignment="1">
      <alignment vertical="top"/>
    </xf>
    <xf numFmtId="164" fontId="26" fillId="0" borderId="0" xfId="0" applyNumberFormat="1" applyFont="1" applyAlignment="1">
      <alignment vertical="top"/>
    </xf>
    <xf numFmtId="49" fontId="27" fillId="0" borderId="0" xfId="0" applyNumberFormat="1" applyFont="1" applyAlignment="1">
      <alignment vertical="top"/>
    </xf>
    <xf numFmtId="49" fontId="26" fillId="0" borderId="0" xfId="0" applyNumberFormat="1" applyFont="1" applyAlignment="1">
      <alignment vertical="top"/>
    </xf>
    <xf numFmtId="0" fontId="26" fillId="0" borderId="0" xfId="0" applyFont="1"/>
    <xf numFmtId="0" fontId="27" fillId="0" borderId="1" xfId="0" applyFont="1" applyBorder="1"/>
    <xf numFmtId="0" fontId="27" fillId="0" borderId="3" xfId="0" applyFont="1" applyBorder="1"/>
    <xf numFmtId="0" fontId="26" fillId="3" borderId="6" xfId="0" applyFont="1" applyFill="1" applyBorder="1"/>
    <xf numFmtId="44" fontId="26" fillId="3" borderId="8" xfId="1" applyFont="1" applyFill="1" applyBorder="1"/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164" fontId="3" fillId="0" borderId="5" xfId="0" applyNumberFormat="1" applyFont="1" applyBorder="1" applyAlignment="1">
      <alignment vertical="top"/>
    </xf>
    <xf numFmtId="14" fontId="3" fillId="0" borderId="4" xfId="0" applyNumberFormat="1" applyFont="1" applyBorder="1" applyAlignment="1">
      <alignment vertical="top"/>
    </xf>
    <xf numFmtId="164" fontId="3" fillId="0" borderId="6" xfId="0" applyNumberFormat="1" applyFont="1" applyBorder="1" applyAlignment="1">
      <alignment vertical="top"/>
    </xf>
    <xf numFmtId="164" fontId="3" fillId="0" borderId="7" xfId="0" applyNumberFormat="1" applyFont="1" applyBorder="1" applyAlignment="1">
      <alignment vertical="top"/>
    </xf>
    <xf numFmtId="164" fontId="3" fillId="0" borderId="8" xfId="0" applyNumberFormat="1" applyFont="1" applyBorder="1" applyAlignment="1">
      <alignment vertical="top"/>
    </xf>
    <xf numFmtId="0" fontId="27" fillId="0" borderId="12" xfId="0" applyFont="1" applyBorder="1"/>
    <xf numFmtId="0" fontId="27" fillId="0" borderId="10" xfId="0" applyFont="1" applyBorder="1"/>
    <xf numFmtId="44" fontId="27" fillId="0" borderId="11" xfId="0" applyNumberFormat="1" applyFont="1" applyBorder="1"/>
    <xf numFmtId="44" fontId="27" fillId="0" borderId="13" xfId="0" applyNumberFormat="1" applyFont="1" applyBorder="1"/>
    <xf numFmtId="0" fontId="28" fillId="0" borderId="1" xfId="0" applyFont="1" applyBorder="1"/>
    <xf numFmtId="0" fontId="0" fillId="0" borderId="2" xfId="0" applyBorder="1"/>
    <xf numFmtId="0" fontId="0" fillId="0" borderId="3" xfId="0" applyBorder="1"/>
    <xf numFmtId="0" fontId="26" fillId="0" borderId="5" xfId="0" applyFont="1" applyBorder="1" applyAlignment="1">
      <alignment vertical="top"/>
    </xf>
    <xf numFmtId="166" fontId="22" fillId="0" borderId="5" xfId="0" applyNumberFormat="1" applyFont="1" applyBorder="1"/>
    <xf numFmtId="164" fontId="1" fillId="0" borderId="5" xfId="0" applyNumberFormat="1" applyFont="1" applyBorder="1" applyAlignment="1">
      <alignment vertical="top"/>
    </xf>
    <xf numFmtId="164" fontId="2" fillId="0" borderId="5" xfId="0" applyNumberFormat="1" applyFont="1" applyBorder="1" applyAlignment="1">
      <alignment vertical="top"/>
    </xf>
    <xf numFmtId="164" fontId="27" fillId="0" borderId="5" xfId="0" applyNumberFormat="1" applyFont="1" applyBorder="1" applyAlignment="1">
      <alignment vertical="top"/>
    </xf>
    <xf numFmtId="0" fontId="27" fillId="0" borderId="4" xfId="0" applyFont="1" applyBorder="1"/>
    <xf numFmtId="0" fontId="27" fillId="0" borderId="5" xfId="0" applyFont="1" applyBorder="1"/>
    <xf numFmtId="14" fontId="27" fillId="0" borderId="4" xfId="0" applyNumberFormat="1" applyFont="1" applyBorder="1"/>
    <xf numFmtId="0" fontId="27" fillId="0" borderId="6" xfId="0" applyFont="1" applyBorder="1"/>
    <xf numFmtId="0" fontId="27" fillId="0" borderId="7" xfId="0" applyFont="1" applyBorder="1"/>
    <xf numFmtId="0" fontId="27" fillId="0" borderId="8" xfId="0" applyFont="1" applyBorder="1"/>
    <xf numFmtId="164" fontId="26" fillId="3" borderId="5" xfId="0" applyNumberFormat="1" applyFont="1" applyFill="1" applyBorder="1" applyAlignment="1">
      <alignment vertical="top"/>
    </xf>
    <xf numFmtId="0" fontId="0" fillId="0" borderId="4" xfId="0" applyBorder="1"/>
    <xf numFmtId="0" fontId="0" fillId="0" borderId="5" xfId="0" applyBorder="1"/>
    <xf numFmtId="14" fontId="0" fillId="0" borderId="4" xfId="0" applyNumberFormat="1" applyBorder="1"/>
    <xf numFmtId="44" fontId="0" fillId="0" borderId="5" xfId="1" applyFont="1" applyBorder="1"/>
    <xf numFmtId="44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78206E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B7D23"/>
      <rgbColor rgb="FF003300"/>
      <rgbColor rgb="FF333300"/>
      <rgbColor rgb="FFC04F15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60"/>
  <sheetViews>
    <sheetView topLeftCell="A10" zoomScale="85" zoomScaleNormal="85" workbookViewId="0">
      <selection activeCell="H29" sqref="H29"/>
    </sheetView>
  </sheetViews>
  <sheetFormatPr defaultColWidth="9.08984375" defaultRowHeight="14" x14ac:dyDescent="0.35"/>
  <cols>
    <col min="1" max="1" width="15.7265625" style="7" customWidth="1"/>
    <col min="2" max="2" width="54.54296875" style="7" customWidth="1"/>
    <col min="3" max="3" width="14.26953125" style="7" customWidth="1"/>
    <col min="4" max="5" width="14.26953125" style="25" customWidth="1"/>
    <col min="6" max="7" width="14.26953125" style="14" customWidth="1"/>
    <col min="8" max="8" width="14.26953125" style="8" customWidth="1"/>
    <col min="9" max="9" width="14.26953125" style="26" customWidth="1"/>
    <col min="10" max="10" width="17.7265625" style="27" bestFit="1" customWidth="1"/>
    <col min="11" max="12" width="14.26953125" style="28" customWidth="1"/>
    <col min="13" max="13" width="16.453125" style="7" customWidth="1"/>
    <col min="14" max="14" width="16.453125" style="7" bestFit="1" customWidth="1"/>
    <col min="15" max="16384" width="9.08984375" style="7"/>
  </cols>
  <sheetData>
    <row r="1" spans="1:14" s="37" customFormat="1" ht="18" x14ac:dyDescent="0.35">
      <c r="A1" s="29" t="s">
        <v>69</v>
      </c>
      <c r="B1" s="30"/>
      <c r="C1" s="30"/>
      <c r="D1" s="31"/>
      <c r="E1" s="31"/>
      <c r="F1" s="32"/>
      <c r="G1" s="32"/>
      <c r="H1" s="30"/>
      <c r="I1" s="33"/>
      <c r="J1" s="34"/>
      <c r="K1" s="35"/>
      <c r="L1" s="35"/>
      <c r="M1" s="30"/>
      <c r="N1" s="36"/>
    </row>
    <row r="2" spans="1:14" s="37" customFormat="1" ht="18" x14ac:dyDescent="0.35">
      <c r="A2" s="38"/>
      <c r="D2" s="39"/>
      <c r="E2" s="40"/>
      <c r="F2" s="41"/>
      <c r="G2" s="41"/>
      <c r="I2" s="42"/>
      <c r="J2" s="99" t="s">
        <v>48</v>
      </c>
      <c r="K2" s="35"/>
      <c r="L2" s="35"/>
      <c r="M2" s="30"/>
      <c r="N2" s="36"/>
    </row>
    <row r="3" spans="1:14" s="8" customFormat="1" ht="28" x14ac:dyDescent="0.35">
      <c r="A3" s="43" t="s">
        <v>0</v>
      </c>
      <c r="B3" s="8" t="s">
        <v>24</v>
      </c>
      <c r="C3" s="8" t="s">
        <v>25</v>
      </c>
      <c r="D3" s="44" t="s">
        <v>26</v>
      </c>
      <c r="E3" s="39" t="s">
        <v>27</v>
      </c>
      <c r="F3" s="45" t="s">
        <v>28</v>
      </c>
      <c r="G3" s="45" t="s">
        <v>22</v>
      </c>
      <c r="H3" s="8" t="s">
        <v>29</v>
      </c>
      <c r="I3" s="46"/>
      <c r="J3" s="100" t="s">
        <v>49</v>
      </c>
      <c r="K3" s="8" t="s">
        <v>4</v>
      </c>
      <c r="L3" s="8" t="s">
        <v>50</v>
      </c>
      <c r="M3" s="8" t="s">
        <v>29</v>
      </c>
      <c r="N3" s="48" t="s">
        <v>51</v>
      </c>
    </row>
    <row r="4" spans="1:14" x14ac:dyDescent="0.3">
      <c r="A4" s="49">
        <v>45748</v>
      </c>
      <c r="B4" s="7" t="s">
        <v>30</v>
      </c>
      <c r="C4" s="107">
        <v>11458.01</v>
      </c>
      <c r="D4" s="50"/>
      <c r="E4" s="50"/>
      <c r="F4" s="15"/>
      <c r="G4" s="15"/>
      <c r="H4" s="24"/>
      <c r="I4" s="51"/>
      <c r="J4" s="101">
        <v>45227</v>
      </c>
      <c r="K4" s="53">
        <v>1062.3900000000001</v>
      </c>
      <c r="L4" s="53">
        <v>550</v>
      </c>
      <c r="M4" s="102">
        <f>K4-L4</f>
        <v>512.3900000000001</v>
      </c>
      <c r="N4" s="98">
        <v>47054</v>
      </c>
    </row>
    <row r="5" spans="1:14" x14ac:dyDescent="0.35">
      <c r="A5" s="49"/>
      <c r="B5" s="7" t="s">
        <v>70</v>
      </c>
      <c r="C5" s="11">
        <v>100</v>
      </c>
      <c r="D5" s="50"/>
      <c r="E5" s="50"/>
      <c r="F5" s="15"/>
      <c r="G5" s="15"/>
      <c r="H5" s="24"/>
      <c r="I5" s="51"/>
      <c r="J5" s="103"/>
      <c r="K5" s="104"/>
      <c r="L5" s="104"/>
      <c r="M5" s="105"/>
      <c r="N5" s="106"/>
    </row>
    <row r="6" spans="1:14" x14ac:dyDescent="0.35">
      <c r="A6" s="55"/>
      <c r="B6" s="7" t="s">
        <v>71</v>
      </c>
      <c r="C6" s="11">
        <v>2662.39</v>
      </c>
      <c r="D6" s="50"/>
      <c r="E6" s="50"/>
      <c r="F6" s="15"/>
      <c r="G6" s="15"/>
      <c r="K6" s="53"/>
      <c r="L6" s="53"/>
      <c r="N6" s="54"/>
    </row>
    <row r="7" spans="1:14" x14ac:dyDescent="0.35">
      <c r="A7" s="55"/>
      <c r="B7" s="7" t="s">
        <v>52</v>
      </c>
      <c r="C7" s="11">
        <v>1591.5</v>
      </c>
      <c r="D7" s="50"/>
      <c r="E7" s="50"/>
      <c r="F7" s="15"/>
      <c r="G7" s="15"/>
      <c r="N7" s="54"/>
    </row>
    <row r="8" spans="1:14" x14ac:dyDescent="0.35">
      <c r="A8" s="49">
        <v>46112</v>
      </c>
      <c r="B8" s="7" t="s">
        <v>55</v>
      </c>
      <c r="D8" s="50"/>
      <c r="E8" s="50"/>
      <c r="F8" s="15"/>
      <c r="G8" s="15"/>
      <c r="J8" s="124"/>
      <c r="K8" s="125"/>
      <c r="L8" s="126"/>
      <c r="N8" s="54"/>
    </row>
    <row r="9" spans="1:14" x14ac:dyDescent="0.35">
      <c r="D9" s="50"/>
      <c r="E9" s="50"/>
      <c r="F9" s="15"/>
      <c r="G9" s="15"/>
      <c r="J9" s="127" t="s">
        <v>41</v>
      </c>
      <c r="K9" s="15"/>
      <c r="L9" s="128"/>
      <c r="N9" s="54"/>
    </row>
    <row r="10" spans="1:14" x14ac:dyDescent="0.35">
      <c r="A10" s="49"/>
      <c r="C10" s="11"/>
      <c r="D10" s="50"/>
      <c r="E10" s="50"/>
      <c r="F10" s="15"/>
      <c r="G10" s="15"/>
      <c r="J10" s="129">
        <v>45383</v>
      </c>
      <c r="K10" s="15" t="s">
        <v>65</v>
      </c>
      <c r="L10" s="128">
        <f>'100 Club'!D24</f>
        <v>2477.9699999999998</v>
      </c>
      <c r="N10" s="54"/>
    </row>
    <row r="11" spans="1:14" s="8" customFormat="1" x14ac:dyDescent="0.35">
      <c r="A11" s="43"/>
      <c r="B11" s="8" t="s">
        <v>31</v>
      </c>
      <c r="C11" s="24"/>
      <c r="D11" s="56"/>
      <c r="E11" s="56"/>
      <c r="F11" s="57"/>
      <c r="G11" s="57"/>
      <c r="I11" s="46"/>
      <c r="J11" s="129">
        <v>45747</v>
      </c>
      <c r="K11" s="14" t="s">
        <v>64</v>
      </c>
      <c r="L11" s="128">
        <f>'100 Club'!E36</f>
        <v>0</v>
      </c>
      <c r="N11" s="48"/>
    </row>
    <row r="12" spans="1:14" x14ac:dyDescent="0.35">
      <c r="A12" s="49">
        <v>45777</v>
      </c>
      <c r="B12" s="7" t="s">
        <v>40</v>
      </c>
      <c r="C12" s="11">
        <v>6366</v>
      </c>
      <c r="D12" s="50"/>
      <c r="E12" s="50"/>
      <c r="F12" s="15"/>
      <c r="G12" s="15"/>
      <c r="H12" s="24"/>
      <c r="I12" s="51"/>
      <c r="J12" s="130"/>
      <c r="K12" s="131"/>
      <c r="L12" s="132"/>
      <c r="N12" s="54"/>
    </row>
    <row r="13" spans="1:14" x14ac:dyDescent="0.35">
      <c r="A13" s="49">
        <v>45785</v>
      </c>
      <c r="B13" s="7" t="s">
        <v>72</v>
      </c>
      <c r="C13" s="11">
        <v>100</v>
      </c>
      <c r="D13" s="50"/>
      <c r="E13" s="50"/>
      <c r="F13" s="15"/>
      <c r="G13" s="15"/>
      <c r="H13" s="24"/>
      <c r="I13" s="51"/>
      <c r="J13" s="52"/>
      <c r="K13" s="53"/>
      <c r="L13" s="53"/>
      <c r="N13" s="54"/>
    </row>
    <row r="14" spans="1:14" x14ac:dyDescent="0.35">
      <c r="A14" s="49">
        <v>45825</v>
      </c>
      <c r="B14" s="7" t="s">
        <v>72</v>
      </c>
      <c r="C14" s="11">
        <v>506</v>
      </c>
      <c r="D14" s="50"/>
      <c r="E14" s="50"/>
      <c r="F14" s="15"/>
      <c r="G14" s="15"/>
      <c r="H14" s="24"/>
      <c r="I14" s="51"/>
      <c r="J14" s="52"/>
      <c r="K14" s="53"/>
      <c r="L14" s="53"/>
      <c r="N14" s="54"/>
    </row>
    <row r="15" spans="1:14" x14ac:dyDescent="0.35">
      <c r="A15" s="49">
        <v>45793</v>
      </c>
      <c r="B15" s="7" t="s">
        <v>73</v>
      </c>
      <c r="C15" s="11">
        <v>570</v>
      </c>
      <c r="D15" s="50"/>
      <c r="E15" s="50"/>
      <c r="F15" s="15"/>
      <c r="G15" s="15"/>
      <c r="H15" s="24"/>
      <c r="I15" s="51"/>
      <c r="J15" s="52"/>
      <c r="K15" s="53"/>
      <c r="L15" s="53"/>
      <c r="N15" s="54"/>
    </row>
    <row r="16" spans="1:14" x14ac:dyDescent="0.3">
      <c r="A16" s="49"/>
      <c r="B16" s="87"/>
      <c r="C16" s="11"/>
      <c r="D16" s="50"/>
      <c r="E16" s="50"/>
      <c r="F16" s="15"/>
      <c r="G16" s="57">
        <f>SUM(C12:C16)</f>
        <v>7542</v>
      </c>
      <c r="H16" s="24">
        <f>H5+G16</f>
        <v>7542</v>
      </c>
      <c r="I16" s="51"/>
      <c r="J16" s="52"/>
      <c r="K16" s="53"/>
      <c r="L16" s="53"/>
      <c r="N16" s="54"/>
    </row>
    <row r="17" spans="1:14" x14ac:dyDescent="0.35">
      <c r="A17" s="49"/>
      <c r="C17" s="11"/>
      <c r="D17" s="50"/>
      <c r="E17" s="50"/>
      <c r="F17" s="15"/>
      <c r="G17" s="15"/>
      <c r="H17" s="24"/>
      <c r="I17" s="51"/>
      <c r="J17" s="52" t="s">
        <v>86</v>
      </c>
      <c r="K17" s="28" t="s">
        <v>87</v>
      </c>
      <c r="L17" s="28" t="s">
        <v>87</v>
      </c>
      <c r="M17" s="7" t="s">
        <v>32</v>
      </c>
      <c r="N17" s="54"/>
    </row>
    <row r="18" spans="1:14" s="8" customFormat="1" x14ac:dyDescent="0.35">
      <c r="A18" s="43"/>
      <c r="B18" s="8" t="s">
        <v>33</v>
      </c>
      <c r="C18" s="24"/>
      <c r="D18" s="56" t="s">
        <v>43</v>
      </c>
      <c r="E18" s="56" t="s">
        <v>44</v>
      </c>
      <c r="F18" s="57" t="s">
        <v>34</v>
      </c>
      <c r="G18" s="57"/>
      <c r="I18" s="46" t="s">
        <v>45</v>
      </c>
      <c r="J18" s="47" t="s">
        <v>34</v>
      </c>
      <c r="K18" s="59" t="s">
        <v>35</v>
      </c>
      <c r="L18" s="59" t="s">
        <v>47</v>
      </c>
      <c r="M18" s="8" t="s">
        <v>88</v>
      </c>
      <c r="N18" s="48" t="s">
        <v>36</v>
      </c>
    </row>
    <row r="19" spans="1:14" s="8" customFormat="1" x14ac:dyDescent="0.35">
      <c r="A19" s="43"/>
      <c r="B19" s="7" t="s">
        <v>41</v>
      </c>
      <c r="C19" s="24"/>
      <c r="D19" s="50">
        <f>Reconciled!I46</f>
        <v>200</v>
      </c>
      <c r="E19" s="50">
        <f>Liable!I11</f>
        <v>0</v>
      </c>
      <c r="F19" s="15">
        <f>D19+E19</f>
        <v>200</v>
      </c>
      <c r="G19" s="57"/>
      <c r="I19" s="46"/>
      <c r="J19" s="52">
        <f t="shared" ref="J19:J36" si="0">F19+I19</f>
        <v>200</v>
      </c>
      <c r="K19" s="53">
        <v>570</v>
      </c>
      <c r="L19" s="93">
        <f>K19-J19</f>
        <v>370</v>
      </c>
      <c r="N19" s="48"/>
    </row>
    <row r="20" spans="1:14" x14ac:dyDescent="0.35">
      <c r="A20" s="49"/>
      <c r="B20" s="7" t="str">
        <f>Reconciled!J$2</f>
        <v>Subscriptions</v>
      </c>
      <c r="C20" s="11"/>
      <c r="D20" s="50">
        <f>Reconciled!J46</f>
        <v>338.40999999999997</v>
      </c>
      <c r="E20" s="50">
        <f>Liable!J11</f>
        <v>54</v>
      </c>
      <c r="F20" s="15">
        <f>D20+E20</f>
        <v>392.40999999999997</v>
      </c>
      <c r="G20" s="15"/>
      <c r="I20" s="51"/>
      <c r="J20" s="52">
        <f t="shared" si="0"/>
        <v>392.40999999999997</v>
      </c>
      <c r="K20" s="53">
        <v>300</v>
      </c>
      <c r="L20" s="93">
        <f t="shared" ref="L20:L37" si="1">K20-J20</f>
        <v>-92.409999999999968</v>
      </c>
      <c r="M20" s="11"/>
      <c r="N20" s="54"/>
    </row>
    <row r="21" spans="1:14" x14ac:dyDescent="0.35">
      <c r="A21" s="49"/>
      <c r="B21" s="7" t="str">
        <f>Reconciled!K2</f>
        <v>Village Hall</v>
      </c>
      <c r="C21" s="11"/>
      <c r="D21" s="50">
        <f>Reconciled!K46</f>
        <v>0</v>
      </c>
      <c r="E21" s="50">
        <f>Liable!K11</f>
        <v>0</v>
      </c>
      <c r="F21" s="15">
        <f t="shared" ref="F21:F26" si="2">D21+E21</f>
        <v>0</v>
      </c>
      <c r="G21" s="15"/>
      <c r="I21" s="51"/>
      <c r="J21" s="52">
        <f t="shared" si="0"/>
        <v>0</v>
      </c>
      <c r="K21" s="53">
        <v>350</v>
      </c>
      <c r="L21" s="93">
        <f t="shared" si="1"/>
        <v>350</v>
      </c>
      <c r="M21" s="11"/>
      <c r="N21" s="54"/>
    </row>
    <row r="22" spans="1:14" x14ac:dyDescent="0.35">
      <c r="A22" s="49"/>
      <c r="B22" s="7" t="str">
        <f>Reconciled!L2</f>
        <v>Training</v>
      </c>
      <c r="C22" s="11"/>
      <c r="D22" s="50">
        <f>Reconciled!L46</f>
        <v>0</v>
      </c>
      <c r="E22" s="50">
        <f>Liable!L11</f>
        <v>0</v>
      </c>
      <c r="F22" s="15">
        <f t="shared" si="2"/>
        <v>0</v>
      </c>
      <c r="G22" s="15"/>
      <c r="I22" s="51"/>
      <c r="J22" s="52">
        <f t="shared" si="0"/>
        <v>0</v>
      </c>
      <c r="K22" s="53">
        <v>0</v>
      </c>
      <c r="L22" s="93">
        <f t="shared" si="1"/>
        <v>0</v>
      </c>
      <c r="M22" s="11"/>
      <c r="N22" s="54"/>
    </row>
    <row r="23" spans="1:14" x14ac:dyDescent="0.35">
      <c r="A23" s="49"/>
      <c r="B23" s="7" t="str">
        <f>Reconciled!M2</f>
        <v>Expense</v>
      </c>
      <c r="C23" s="11"/>
      <c r="D23" s="50">
        <f>Reconciled!M46</f>
        <v>0</v>
      </c>
      <c r="E23" s="50">
        <f>Liable!M11</f>
        <v>0</v>
      </c>
      <c r="F23" s="15">
        <f t="shared" si="2"/>
        <v>0</v>
      </c>
      <c r="G23" s="15"/>
      <c r="I23" s="51"/>
      <c r="J23" s="52">
        <f t="shared" si="0"/>
        <v>0</v>
      </c>
      <c r="K23" s="53"/>
      <c r="L23" s="93">
        <f t="shared" si="1"/>
        <v>0</v>
      </c>
      <c r="M23" s="11"/>
      <c r="N23" s="54"/>
    </row>
    <row r="24" spans="1:14" x14ac:dyDescent="0.35">
      <c r="A24" s="49"/>
      <c r="B24" s="7" t="str">
        <f>Reconciled!N2</f>
        <v>Audit</v>
      </c>
      <c r="C24" s="11"/>
      <c r="D24" s="50">
        <f>Reconciled!N46</f>
        <v>219.6</v>
      </c>
      <c r="E24" s="50">
        <f>Liable!N11</f>
        <v>0</v>
      </c>
      <c r="F24" s="15">
        <f t="shared" si="2"/>
        <v>219.6</v>
      </c>
      <c r="G24" s="15"/>
      <c r="I24" s="51"/>
      <c r="J24" s="52">
        <f t="shared" si="0"/>
        <v>219.6</v>
      </c>
      <c r="K24" s="53">
        <v>230</v>
      </c>
      <c r="L24" s="93">
        <f t="shared" si="1"/>
        <v>10.400000000000006</v>
      </c>
      <c r="M24" s="11"/>
      <c r="N24" s="54"/>
    </row>
    <row r="25" spans="1:14" x14ac:dyDescent="0.35">
      <c r="A25" s="49"/>
      <c r="B25" s="7" t="str">
        <f>Reconciled!O2</f>
        <v>Salary</v>
      </c>
      <c r="C25" s="11"/>
      <c r="D25" s="50">
        <f>Reconciled!O46</f>
        <v>1588.91</v>
      </c>
      <c r="E25" s="50">
        <f>Liable!O11</f>
        <v>0</v>
      </c>
      <c r="F25" s="15">
        <f t="shared" si="2"/>
        <v>1588.91</v>
      </c>
      <c r="G25" s="15"/>
      <c r="I25" s="51"/>
      <c r="J25" s="52">
        <f t="shared" si="0"/>
        <v>1588.91</v>
      </c>
      <c r="K25" s="53">
        <v>3300</v>
      </c>
      <c r="L25" s="93">
        <f t="shared" si="1"/>
        <v>1711.09</v>
      </c>
      <c r="M25" s="11"/>
      <c r="N25" s="54"/>
    </row>
    <row r="26" spans="1:14" x14ac:dyDescent="0.35">
      <c r="A26" s="49"/>
      <c r="B26" s="7" t="s">
        <v>37</v>
      </c>
      <c r="C26" s="11"/>
      <c r="D26" s="50">
        <f>Reconciled!P46</f>
        <v>0</v>
      </c>
      <c r="E26" s="50">
        <f>Liable!P11</f>
        <v>0</v>
      </c>
      <c r="F26" s="15">
        <f t="shared" si="2"/>
        <v>0</v>
      </c>
      <c r="G26" s="15"/>
      <c r="I26" s="51"/>
      <c r="J26" s="52">
        <f t="shared" si="0"/>
        <v>0</v>
      </c>
      <c r="K26" s="53"/>
      <c r="L26" s="93">
        <f t="shared" si="1"/>
        <v>0</v>
      </c>
      <c r="M26" s="11"/>
      <c r="N26" s="54"/>
    </row>
    <row r="27" spans="1:14" x14ac:dyDescent="0.35">
      <c r="A27" s="49"/>
      <c r="B27" s="7" t="str">
        <f>Reconciled!Q2</f>
        <v>Defibrillator</v>
      </c>
      <c r="C27" s="11"/>
      <c r="D27" s="50">
        <f>Reconciled!Q46</f>
        <v>0</v>
      </c>
      <c r="E27" s="50">
        <f>Liable!Q11</f>
        <v>0</v>
      </c>
      <c r="F27" s="15">
        <f t="shared" ref="F27:F37" si="3">D27+E27</f>
        <v>0</v>
      </c>
      <c r="G27" s="15"/>
      <c r="I27" s="51"/>
      <c r="J27" s="52">
        <f t="shared" si="0"/>
        <v>0</v>
      </c>
      <c r="K27" s="53">
        <v>0</v>
      </c>
      <c r="L27" s="93">
        <f t="shared" si="1"/>
        <v>0</v>
      </c>
      <c r="M27" s="11"/>
      <c r="N27" s="54"/>
    </row>
    <row r="28" spans="1:14" x14ac:dyDescent="0.35">
      <c r="A28" s="49"/>
      <c r="B28" s="7" t="str">
        <f>Reconciled!R2</f>
        <v>Local Elections</v>
      </c>
      <c r="C28" s="11"/>
      <c r="D28" s="50">
        <f>Reconciled!R46</f>
        <v>0</v>
      </c>
      <c r="E28" s="50">
        <f>Liable!R11</f>
        <v>0</v>
      </c>
      <c r="F28" s="15">
        <f t="shared" si="3"/>
        <v>0</v>
      </c>
      <c r="G28" s="15"/>
      <c r="I28" s="51"/>
      <c r="J28" s="52">
        <f t="shared" si="0"/>
        <v>0</v>
      </c>
      <c r="K28" s="53">
        <v>0</v>
      </c>
      <c r="L28" s="93">
        <f t="shared" si="1"/>
        <v>0</v>
      </c>
      <c r="M28" s="11"/>
      <c r="N28" s="54"/>
    </row>
    <row r="29" spans="1:14" x14ac:dyDescent="0.35">
      <c r="A29" s="49"/>
      <c r="B29" s="7" t="str">
        <f>Reconciled!S2</f>
        <v>Insurance</v>
      </c>
      <c r="C29" s="11"/>
      <c r="D29" s="50">
        <f>Reconciled!S46</f>
        <v>0</v>
      </c>
      <c r="E29" s="50">
        <f>Liable!S11</f>
        <v>0</v>
      </c>
      <c r="F29" s="15">
        <f t="shared" si="3"/>
        <v>0</v>
      </c>
      <c r="G29" s="15"/>
      <c r="I29" s="51"/>
      <c r="J29" s="52">
        <f t="shared" si="0"/>
        <v>0</v>
      </c>
      <c r="K29" s="53">
        <v>550</v>
      </c>
      <c r="L29" s="93">
        <f t="shared" si="1"/>
        <v>550</v>
      </c>
      <c r="M29" s="11"/>
      <c r="N29" s="54"/>
    </row>
    <row r="30" spans="1:14" x14ac:dyDescent="0.35">
      <c r="A30" s="49"/>
      <c r="B30" s="7" t="str">
        <f>Reconciled!T2</f>
        <v>Chairman</v>
      </c>
      <c r="C30" s="11"/>
      <c r="D30" s="50">
        <f>Reconciled!T46</f>
        <v>0</v>
      </c>
      <c r="E30" s="50">
        <f>Liable!T11</f>
        <v>0</v>
      </c>
      <c r="F30" s="15">
        <f t="shared" si="3"/>
        <v>0</v>
      </c>
      <c r="G30" s="15"/>
      <c r="I30" s="51"/>
      <c r="J30" s="52">
        <f t="shared" si="0"/>
        <v>0</v>
      </c>
      <c r="K30" s="53">
        <v>0</v>
      </c>
      <c r="L30" s="93">
        <f t="shared" si="1"/>
        <v>0</v>
      </c>
      <c r="M30" s="11"/>
      <c r="N30" s="54"/>
    </row>
    <row r="31" spans="1:14" x14ac:dyDescent="0.35">
      <c r="A31" s="49"/>
      <c r="B31" s="7" t="str">
        <f>Reconciled!U2</f>
        <v>Donations</v>
      </c>
      <c r="C31" s="11"/>
      <c r="D31" s="50">
        <f>Reconciled!U46</f>
        <v>0</v>
      </c>
      <c r="E31" s="50">
        <f>Liable!U11</f>
        <v>0</v>
      </c>
      <c r="F31" s="15">
        <f t="shared" si="3"/>
        <v>0</v>
      </c>
      <c r="G31" s="15"/>
      <c r="I31" s="51"/>
      <c r="J31" s="52">
        <f t="shared" si="0"/>
        <v>0</v>
      </c>
      <c r="K31" s="53">
        <v>0</v>
      </c>
      <c r="L31" s="93">
        <f t="shared" si="1"/>
        <v>0</v>
      </c>
      <c r="M31" s="11"/>
      <c r="N31" s="54"/>
    </row>
    <row r="32" spans="1:14" x14ac:dyDescent="0.35">
      <c r="A32" s="49"/>
      <c r="B32" s="7" t="str">
        <f>Reconciled!V2</f>
        <v>Laptop/IT</v>
      </c>
      <c r="C32" s="11"/>
      <c r="D32" s="50">
        <f>Reconciled!V46</f>
        <v>312</v>
      </c>
      <c r="E32" s="50">
        <f>Liable!V11</f>
        <v>0</v>
      </c>
      <c r="F32" s="15">
        <f t="shared" si="3"/>
        <v>312</v>
      </c>
      <c r="G32" s="15"/>
      <c r="I32" s="51"/>
      <c r="J32" s="52">
        <f t="shared" si="0"/>
        <v>312</v>
      </c>
      <c r="K32" s="53">
        <v>100</v>
      </c>
      <c r="L32" s="93">
        <f t="shared" si="1"/>
        <v>-212</v>
      </c>
      <c r="M32" s="11"/>
      <c r="N32" s="54"/>
    </row>
    <row r="33" spans="1:14" x14ac:dyDescent="0.35">
      <c r="A33" s="49"/>
      <c r="B33" s="7" t="str">
        <f>Reconciled!W2</f>
        <v>S137 Payments</v>
      </c>
      <c r="C33" s="11"/>
      <c r="D33" s="50">
        <f>Reconciled!W46</f>
        <v>0</v>
      </c>
      <c r="E33" s="50">
        <f>Liable!W11</f>
        <v>0</v>
      </c>
      <c r="F33" s="15">
        <f t="shared" si="3"/>
        <v>0</v>
      </c>
      <c r="G33" s="15"/>
      <c r="I33" s="51"/>
      <c r="J33" s="52">
        <f t="shared" si="0"/>
        <v>0</v>
      </c>
      <c r="K33" s="53">
        <v>0</v>
      </c>
      <c r="L33" s="93">
        <f t="shared" si="1"/>
        <v>0</v>
      </c>
      <c r="M33" s="11"/>
      <c r="N33" s="54"/>
    </row>
    <row r="34" spans="1:14" x14ac:dyDescent="0.35">
      <c r="A34" s="49"/>
      <c r="B34" s="7" t="str">
        <f>Reconciled!X2</f>
        <v>SID</v>
      </c>
      <c r="C34" s="11"/>
      <c r="D34" s="50">
        <f>Reconciled!X46</f>
        <v>0</v>
      </c>
      <c r="E34" s="50">
        <f>Liable!X11</f>
        <v>0</v>
      </c>
      <c r="F34" s="15">
        <f t="shared" si="3"/>
        <v>0</v>
      </c>
      <c r="G34" s="15"/>
      <c r="I34" s="51"/>
      <c r="J34" s="52">
        <f t="shared" si="0"/>
        <v>0</v>
      </c>
      <c r="K34" s="53">
        <v>300</v>
      </c>
      <c r="L34" s="93">
        <f t="shared" si="1"/>
        <v>300</v>
      </c>
      <c r="M34" s="11"/>
      <c r="N34" s="54"/>
    </row>
    <row r="35" spans="1:14" x14ac:dyDescent="0.35">
      <c r="A35" s="49"/>
      <c r="B35" s="7" t="str">
        <f>Reconciled!Y2</f>
        <v>Stationery/Postage</v>
      </c>
      <c r="C35" s="11"/>
      <c r="D35" s="50">
        <f>Reconciled!Y46</f>
        <v>0</v>
      </c>
      <c r="E35" s="50">
        <f>Liable!Y11</f>
        <v>0</v>
      </c>
      <c r="F35" s="15">
        <f t="shared" si="3"/>
        <v>0</v>
      </c>
      <c r="G35" s="15"/>
      <c r="I35" s="51"/>
      <c r="J35" s="52">
        <f t="shared" si="0"/>
        <v>0</v>
      </c>
      <c r="K35" s="53">
        <v>0</v>
      </c>
      <c r="L35" s="93">
        <f t="shared" si="1"/>
        <v>0</v>
      </c>
      <c r="M35" s="11"/>
      <c r="N35" s="54"/>
    </row>
    <row r="36" spans="1:14" x14ac:dyDescent="0.35">
      <c r="A36" s="49"/>
      <c r="B36" s="7" t="str">
        <f>Reconciled!Z2</f>
        <v>Village/Playground Maintenance</v>
      </c>
      <c r="C36" s="11"/>
      <c r="D36" s="50">
        <f>Reconciled!Z46</f>
        <v>100</v>
      </c>
      <c r="E36" s="50">
        <f>Liable!Z11</f>
        <v>0</v>
      </c>
      <c r="F36" s="15">
        <f t="shared" si="3"/>
        <v>100</v>
      </c>
      <c r="G36" s="15"/>
      <c r="I36" s="51"/>
      <c r="J36" s="52">
        <f t="shared" si="0"/>
        <v>100</v>
      </c>
      <c r="K36" s="53">
        <v>720</v>
      </c>
      <c r="L36" s="93">
        <f t="shared" si="1"/>
        <v>620</v>
      </c>
      <c r="M36" s="11"/>
      <c r="N36" s="54"/>
    </row>
    <row r="37" spans="1:14" x14ac:dyDescent="0.35">
      <c r="A37" s="49"/>
      <c r="B37" s="7" t="s">
        <v>38</v>
      </c>
      <c r="C37" s="11"/>
      <c r="D37" s="50">
        <f>Reconciled!AA46</f>
        <v>75.239999999999995</v>
      </c>
      <c r="E37" s="50">
        <f>Liable!AA11</f>
        <v>0</v>
      </c>
      <c r="F37" s="15">
        <f t="shared" si="3"/>
        <v>75.239999999999995</v>
      </c>
      <c r="G37" s="15"/>
      <c r="I37" s="51"/>
      <c r="J37" s="52"/>
      <c r="K37" s="53">
        <v>400</v>
      </c>
      <c r="L37" s="93">
        <f t="shared" si="1"/>
        <v>400</v>
      </c>
      <c r="M37" s="11"/>
      <c r="N37" s="54"/>
    </row>
    <row r="38" spans="1:14" s="8" customFormat="1" x14ac:dyDescent="0.35">
      <c r="A38" s="43"/>
      <c r="C38" s="24"/>
      <c r="D38" s="56">
        <f>SUM(D19:D37)</f>
        <v>2834.16</v>
      </c>
      <c r="E38" s="56">
        <f t="shared" ref="E38:J38" si="4">SUM(E19:E37)</f>
        <v>54</v>
      </c>
      <c r="F38" s="56">
        <f>SUM(F19:F37)</f>
        <v>2888.16</v>
      </c>
      <c r="G38" s="56"/>
      <c r="H38" s="56"/>
      <c r="I38" s="56">
        <f t="shared" si="4"/>
        <v>0</v>
      </c>
      <c r="J38" s="57">
        <f t="shared" si="4"/>
        <v>2812.92</v>
      </c>
      <c r="K38" s="57">
        <f t="shared" ref="K38" si="5">SUM(K19:K37)</f>
        <v>6820</v>
      </c>
      <c r="L38" s="94">
        <f>SUM(L19:L37)</f>
        <v>4007.08</v>
      </c>
      <c r="M38" s="57">
        <f t="shared" ref="M38" si="6">SUM(M19:M37)</f>
        <v>0</v>
      </c>
      <c r="N38" s="48"/>
    </row>
    <row r="39" spans="1:14" s="8" customFormat="1" x14ac:dyDescent="0.35">
      <c r="A39" s="62"/>
      <c r="B39" s="63"/>
      <c r="C39" s="64"/>
      <c r="D39" s="65"/>
      <c r="E39" s="65"/>
      <c r="F39" s="66"/>
      <c r="G39" s="66"/>
      <c r="H39" s="64"/>
      <c r="I39" s="67"/>
      <c r="J39" s="68"/>
      <c r="K39" s="66"/>
      <c r="L39" s="66"/>
      <c r="M39" s="66"/>
      <c r="N39" s="69"/>
    </row>
    <row r="40" spans="1:14" x14ac:dyDescent="0.35">
      <c r="C40" s="11"/>
      <c r="D40" s="70"/>
      <c r="E40" s="70"/>
      <c r="F40" s="71">
        <f>F38-F25</f>
        <v>1299.2499999999998</v>
      </c>
      <c r="G40" s="71"/>
      <c r="K40" s="53"/>
      <c r="L40" s="53"/>
    </row>
    <row r="41" spans="1:14" s="8" customFormat="1" x14ac:dyDescent="0.35">
      <c r="C41" s="24"/>
      <c r="D41" s="56"/>
      <c r="E41" s="56"/>
      <c r="F41" s="57"/>
      <c r="G41" s="57"/>
      <c r="I41" s="46"/>
      <c r="J41" s="47"/>
      <c r="K41" s="58"/>
      <c r="L41" s="58"/>
    </row>
    <row r="42" spans="1:14" x14ac:dyDescent="0.35">
      <c r="C42" s="11"/>
      <c r="D42" s="50"/>
      <c r="E42" s="50"/>
      <c r="F42" s="15"/>
      <c r="G42" s="15"/>
      <c r="K42" s="53"/>
      <c r="L42" s="53"/>
    </row>
    <row r="43" spans="1:14" x14ac:dyDescent="0.35">
      <c r="C43" s="11"/>
      <c r="D43" s="50"/>
      <c r="E43" s="50"/>
      <c r="F43" s="15"/>
      <c r="G43" s="15"/>
      <c r="K43" s="53"/>
      <c r="L43" s="53"/>
    </row>
    <row r="44" spans="1:14" x14ac:dyDescent="0.35">
      <c r="C44" s="11"/>
      <c r="D44" s="50"/>
      <c r="E44" s="50"/>
      <c r="F44" s="15"/>
      <c r="G44" s="15"/>
      <c r="K44" s="53"/>
      <c r="L44" s="53"/>
    </row>
    <row r="45" spans="1:14" x14ac:dyDescent="0.35">
      <c r="C45" s="11"/>
      <c r="D45" s="50"/>
      <c r="E45" s="50"/>
      <c r="F45" s="15"/>
      <c r="G45" s="15"/>
      <c r="K45" s="53"/>
      <c r="L45" s="53"/>
    </row>
    <row r="46" spans="1:14" x14ac:dyDescent="0.35">
      <c r="C46" s="11"/>
      <c r="D46" s="50"/>
      <c r="E46" s="50"/>
      <c r="F46" s="15"/>
      <c r="G46" s="15"/>
      <c r="K46" s="53"/>
      <c r="L46" s="53"/>
    </row>
    <row r="47" spans="1:14" x14ac:dyDescent="0.35">
      <c r="C47" s="11"/>
      <c r="D47" s="50"/>
      <c r="E47" s="50"/>
      <c r="F47" s="15"/>
      <c r="G47" s="15"/>
      <c r="K47" s="53"/>
      <c r="L47" s="53"/>
    </row>
    <row r="48" spans="1:14" x14ac:dyDescent="0.35">
      <c r="C48" s="11"/>
      <c r="D48" s="50"/>
      <c r="E48" s="50"/>
      <c r="F48" s="15"/>
      <c r="G48" s="15"/>
      <c r="K48" s="53"/>
      <c r="L48" s="53"/>
    </row>
    <row r="49" spans="3:12" x14ac:dyDescent="0.35">
      <c r="C49" s="11"/>
      <c r="D49" s="50"/>
      <c r="E49" s="50"/>
      <c r="F49" s="15"/>
      <c r="G49" s="15"/>
      <c r="K49" s="53"/>
      <c r="L49" s="53"/>
    </row>
    <row r="50" spans="3:12" x14ac:dyDescent="0.35">
      <c r="C50" s="11"/>
      <c r="D50" s="50"/>
      <c r="E50" s="50"/>
      <c r="F50" s="15"/>
      <c r="G50" s="15"/>
      <c r="I50" s="51"/>
      <c r="K50" s="53"/>
      <c r="L50" s="53"/>
    </row>
    <row r="51" spans="3:12" x14ac:dyDescent="0.35">
      <c r="D51" s="50"/>
      <c r="E51" s="50"/>
      <c r="F51" s="15"/>
      <c r="G51" s="15"/>
      <c r="K51" s="53"/>
      <c r="L51" s="53"/>
    </row>
    <row r="52" spans="3:12" x14ac:dyDescent="0.35">
      <c r="D52" s="50"/>
      <c r="E52" s="50"/>
      <c r="F52" s="15"/>
      <c r="G52" s="15"/>
      <c r="K52" s="53"/>
      <c r="L52" s="53"/>
    </row>
    <row r="53" spans="3:12" x14ac:dyDescent="0.35">
      <c r="D53" s="50"/>
      <c r="E53" s="50"/>
      <c r="F53" s="15"/>
      <c r="G53" s="15"/>
      <c r="K53" s="53"/>
      <c r="L53" s="53"/>
    </row>
    <row r="54" spans="3:12" x14ac:dyDescent="0.35">
      <c r="D54" s="50"/>
      <c r="E54" s="50"/>
      <c r="F54" s="15"/>
      <c r="G54" s="15"/>
      <c r="K54" s="53"/>
      <c r="L54" s="53"/>
    </row>
    <row r="55" spans="3:12" x14ac:dyDescent="0.35">
      <c r="D55" s="50"/>
      <c r="E55" s="50"/>
      <c r="F55" s="15"/>
      <c r="G55" s="15"/>
      <c r="K55" s="53"/>
      <c r="L55" s="53"/>
    </row>
    <row r="56" spans="3:12" x14ac:dyDescent="0.35">
      <c r="D56" s="50"/>
      <c r="E56" s="50"/>
      <c r="F56" s="15"/>
      <c r="G56" s="15"/>
      <c r="K56" s="53"/>
      <c r="L56" s="53"/>
    </row>
    <row r="57" spans="3:12" x14ac:dyDescent="0.35">
      <c r="D57" s="50"/>
      <c r="E57" s="50"/>
      <c r="F57" s="15"/>
      <c r="G57" s="15"/>
      <c r="K57" s="53"/>
      <c r="L57" s="53"/>
    </row>
    <row r="58" spans="3:12" x14ac:dyDescent="0.35">
      <c r="D58" s="50"/>
      <c r="E58" s="50"/>
      <c r="F58" s="15"/>
      <c r="G58" s="15"/>
      <c r="K58" s="53"/>
      <c r="L58" s="53"/>
    </row>
    <row r="59" spans="3:12" s="8" customFormat="1" x14ac:dyDescent="0.35">
      <c r="D59" s="56"/>
      <c r="E59" s="56"/>
      <c r="F59" s="57"/>
      <c r="G59" s="57"/>
      <c r="H59" s="24"/>
      <c r="I59" s="60"/>
      <c r="J59" s="61"/>
      <c r="K59" s="58"/>
      <c r="L59" s="58"/>
    </row>
    <row r="60" spans="3:12" x14ac:dyDescent="0.35">
      <c r="D60" s="50"/>
      <c r="E60" s="50"/>
      <c r="F60" s="15"/>
      <c r="G60" s="15"/>
    </row>
  </sheetData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2"/>
  <sheetViews>
    <sheetView tabSelected="1" zoomScale="85" zoomScaleNormal="85" workbookViewId="0">
      <pane ySplit="2" topLeftCell="A3" activePane="bottomLeft" state="frozen"/>
      <selection pane="bottomLeft" activeCell="J4" sqref="J4"/>
    </sheetView>
  </sheetViews>
  <sheetFormatPr defaultColWidth="9.08984375" defaultRowHeight="14" x14ac:dyDescent="0.35"/>
  <cols>
    <col min="1" max="1" width="15.453125" style="1" customWidth="1"/>
    <col min="2" max="2" width="8.26953125" style="1" customWidth="1"/>
    <col min="3" max="3" width="43.453125" style="1" customWidth="1"/>
    <col min="4" max="4" width="28.54296875" style="1" customWidth="1"/>
    <col min="5" max="5" width="16.453125" style="1" customWidth="1"/>
    <col min="6" max="7" width="10.26953125" style="1" customWidth="1"/>
    <col min="8" max="8" width="14.453125" style="1" customWidth="1"/>
    <col min="9" max="9" width="10.26953125" style="1" customWidth="1"/>
    <col min="10" max="10" width="13.26953125" style="1" customWidth="1"/>
    <col min="11" max="11" width="10.81640625" style="1" customWidth="1"/>
    <col min="12" max="16" width="10.26953125" style="1" customWidth="1"/>
    <col min="17" max="17" width="12.54296875" style="1" customWidth="1"/>
    <col min="18" max="18" width="14.26953125" style="1" customWidth="1"/>
    <col min="19" max="29" width="10.26953125" style="1" customWidth="1"/>
    <col min="30" max="16384" width="9.08984375" style="1"/>
  </cols>
  <sheetData>
    <row r="2" spans="1:28" s="2" customFormat="1" ht="56" x14ac:dyDescent="0.35">
      <c r="A2" s="2" t="s">
        <v>0</v>
      </c>
      <c r="B2" s="2" t="s">
        <v>1</v>
      </c>
      <c r="C2" s="2" t="s">
        <v>2</v>
      </c>
      <c r="D2" s="2" t="s">
        <v>36</v>
      </c>
      <c r="E2" s="2" t="s">
        <v>3</v>
      </c>
      <c r="F2" s="2" t="s">
        <v>4</v>
      </c>
      <c r="G2" s="2" t="s">
        <v>54</v>
      </c>
      <c r="H2" s="2" t="s">
        <v>5</v>
      </c>
      <c r="I2" s="2" t="s">
        <v>41</v>
      </c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37</v>
      </c>
      <c r="Q2" s="2" t="s">
        <v>12</v>
      </c>
      <c r="R2" s="2" t="s">
        <v>13</v>
      </c>
      <c r="S2" s="2" t="s">
        <v>14</v>
      </c>
      <c r="T2" s="2" t="s">
        <v>15</v>
      </c>
      <c r="U2" s="2" t="s">
        <v>16</v>
      </c>
      <c r="V2" s="2" t="s">
        <v>17</v>
      </c>
      <c r="W2" s="2" t="s">
        <v>18</v>
      </c>
      <c r="X2" s="2" t="s">
        <v>19</v>
      </c>
      <c r="Y2" s="2" t="s">
        <v>20</v>
      </c>
      <c r="Z2" s="2" t="s">
        <v>46</v>
      </c>
      <c r="AA2" s="2" t="s">
        <v>38</v>
      </c>
    </row>
    <row r="3" spans="1:28" x14ac:dyDescent="0.35">
      <c r="A3" s="12">
        <v>45930</v>
      </c>
      <c r="B3" s="1">
        <v>30461</v>
      </c>
      <c r="C3" s="1" t="s">
        <v>99</v>
      </c>
      <c r="D3" s="1" t="s">
        <v>128</v>
      </c>
      <c r="F3" s="3">
        <v>54</v>
      </c>
      <c r="G3" s="3">
        <v>9</v>
      </c>
      <c r="H3" s="3"/>
      <c r="I3" s="3"/>
      <c r="J3" s="3">
        <v>54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x14ac:dyDescent="0.35">
      <c r="A4" s="1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x14ac:dyDescent="0.35"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x14ac:dyDescent="0.35"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x14ac:dyDescent="0.35"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x14ac:dyDescent="0.35"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10" spans="1:28" s="4" customFormat="1" ht="70" x14ac:dyDescent="0.35">
      <c r="A10" s="4" t="s">
        <v>21</v>
      </c>
    </row>
    <row r="11" spans="1:28" s="2" customFormat="1" x14ac:dyDescent="0.35">
      <c r="A11" s="5">
        <v>45387</v>
      </c>
      <c r="B11" s="5"/>
      <c r="C11" s="2" t="s">
        <v>22</v>
      </c>
      <c r="F11" s="6">
        <f>SUM(F3:F10)</f>
        <v>54</v>
      </c>
      <c r="G11" s="6"/>
      <c r="H11" s="6"/>
      <c r="I11" s="6">
        <f t="shared" ref="I11:AA11" si="0">SUM(I3:I10)</f>
        <v>0</v>
      </c>
      <c r="J11" s="6">
        <f t="shared" si="0"/>
        <v>54</v>
      </c>
      <c r="K11" s="6">
        <f t="shared" si="0"/>
        <v>0</v>
      </c>
      <c r="L11" s="6">
        <f t="shared" si="0"/>
        <v>0</v>
      </c>
      <c r="M11" s="6">
        <f t="shared" si="0"/>
        <v>0</v>
      </c>
      <c r="N11" s="6">
        <f t="shared" si="0"/>
        <v>0</v>
      </c>
      <c r="O11" s="6">
        <f t="shared" si="0"/>
        <v>0</v>
      </c>
      <c r="P11" s="6">
        <f t="shared" si="0"/>
        <v>0</v>
      </c>
      <c r="Q11" s="6">
        <f t="shared" si="0"/>
        <v>0</v>
      </c>
      <c r="R11" s="6">
        <f t="shared" si="0"/>
        <v>0</v>
      </c>
      <c r="S11" s="6">
        <f t="shared" si="0"/>
        <v>0</v>
      </c>
      <c r="T11" s="6">
        <f t="shared" si="0"/>
        <v>0</v>
      </c>
      <c r="U11" s="6">
        <f t="shared" si="0"/>
        <v>0</v>
      </c>
      <c r="V11" s="6">
        <f t="shared" si="0"/>
        <v>0</v>
      </c>
      <c r="W11" s="6">
        <f t="shared" si="0"/>
        <v>0</v>
      </c>
      <c r="X11" s="6">
        <f t="shared" si="0"/>
        <v>0</v>
      </c>
      <c r="Y11" s="6">
        <f t="shared" si="0"/>
        <v>0</v>
      </c>
      <c r="Z11" s="6">
        <f t="shared" si="0"/>
        <v>0</v>
      </c>
      <c r="AA11" s="6">
        <f t="shared" si="0"/>
        <v>0</v>
      </c>
    </row>
    <row r="12" spans="1:28" x14ac:dyDescent="0.35">
      <c r="C12" s="1" t="s">
        <v>23</v>
      </c>
      <c r="F12" s="3">
        <f>SUM(I11:AA11)</f>
        <v>54</v>
      </c>
      <c r="G12" s="3"/>
      <c r="H12" s="3"/>
      <c r="I12" s="3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52"/>
  <sheetViews>
    <sheetView zoomScale="85" zoomScaleNormal="85" workbookViewId="0">
      <pane ySplit="2" topLeftCell="A13" activePane="bottomLeft" state="frozen"/>
      <selection pane="bottomLeft" activeCell="V2" sqref="V2"/>
    </sheetView>
  </sheetViews>
  <sheetFormatPr defaultColWidth="9.08984375" defaultRowHeight="14" x14ac:dyDescent="0.35"/>
  <cols>
    <col min="1" max="1" width="15.453125" style="7" customWidth="1"/>
    <col min="2" max="2" width="8.26953125" style="7" customWidth="1"/>
    <col min="3" max="3" width="43.453125" style="7" customWidth="1"/>
    <col min="4" max="4" width="24.7265625" style="83" bestFit="1" customWidth="1"/>
    <col min="5" max="5" width="22" style="88" customWidth="1"/>
    <col min="6" max="6" width="10.26953125" style="79" customWidth="1"/>
    <col min="7" max="7" width="11.54296875" style="79" customWidth="1"/>
    <col min="8" max="9" width="14.453125" style="73" customWidth="1"/>
    <col min="10" max="10" width="13.26953125" style="7" customWidth="1"/>
    <col min="11" max="11" width="10.81640625" style="7" customWidth="1"/>
    <col min="12" max="16" width="10.26953125" style="7" customWidth="1"/>
    <col min="17" max="17" width="12.54296875" style="7" customWidth="1"/>
    <col min="18" max="18" width="14.26953125" style="7" customWidth="1"/>
    <col min="19" max="29" width="10.26953125" style="7" customWidth="1"/>
    <col min="30" max="16384" width="9.08984375" style="7"/>
  </cols>
  <sheetData>
    <row r="1" spans="1:28" x14ac:dyDescent="0.35">
      <c r="D1" s="79"/>
      <c r="E1" s="7"/>
    </row>
    <row r="2" spans="1:28" s="8" customFormat="1" x14ac:dyDescent="0.35">
      <c r="A2" s="8" t="s">
        <v>0</v>
      </c>
      <c r="B2" s="8" t="s">
        <v>1</v>
      </c>
      <c r="C2" s="8" t="s">
        <v>2</v>
      </c>
      <c r="D2" s="76" t="s">
        <v>39</v>
      </c>
      <c r="E2" s="8" t="s">
        <v>3</v>
      </c>
      <c r="F2" s="76" t="s">
        <v>4</v>
      </c>
      <c r="G2" s="76" t="s">
        <v>53</v>
      </c>
      <c r="H2" s="72" t="s">
        <v>5</v>
      </c>
      <c r="I2" s="72" t="s">
        <v>41</v>
      </c>
      <c r="J2" s="8" t="s">
        <v>6</v>
      </c>
      <c r="K2" s="8" t="s">
        <v>7</v>
      </c>
      <c r="L2" s="8" t="s">
        <v>8</v>
      </c>
      <c r="M2" s="8" t="s">
        <v>9</v>
      </c>
      <c r="N2" s="8" t="s">
        <v>10</v>
      </c>
      <c r="O2" s="8" t="s">
        <v>11</v>
      </c>
      <c r="P2" s="8" t="s">
        <v>37</v>
      </c>
      <c r="Q2" s="8" t="s">
        <v>12</v>
      </c>
      <c r="R2" s="8" t="s">
        <v>13</v>
      </c>
      <c r="S2" s="8" t="s">
        <v>14</v>
      </c>
      <c r="T2" s="8" t="s">
        <v>15</v>
      </c>
      <c r="U2" s="8" t="s">
        <v>16</v>
      </c>
      <c r="V2" s="8" t="s">
        <v>17</v>
      </c>
      <c r="W2" s="8" t="s">
        <v>18</v>
      </c>
      <c r="X2" s="8" t="s">
        <v>19</v>
      </c>
      <c r="Y2" s="8" t="s">
        <v>20</v>
      </c>
      <c r="Z2" s="8" t="s">
        <v>46</v>
      </c>
      <c r="AA2" s="8" t="s">
        <v>104</v>
      </c>
    </row>
    <row r="3" spans="1:28" x14ac:dyDescent="0.3">
      <c r="A3" s="7" t="s">
        <v>91</v>
      </c>
      <c r="B3" s="7" t="s">
        <v>89</v>
      </c>
      <c r="C3" s="7" t="s">
        <v>102</v>
      </c>
      <c r="D3" s="82"/>
      <c r="E3" s="87">
        <v>100114</v>
      </c>
      <c r="F3" s="77">
        <v>100</v>
      </c>
      <c r="G3" s="77">
        <v>0</v>
      </c>
      <c r="H3" s="73" t="s">
        <v>90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>
        <v>100</v>
      </c>
      <c r="AA3" s="11"/>
      <c r="AB3" s="11"/>
    </row>
    <row r="4" spans="1:28" x14ac:dyDescent="0.35">
      <c r="A4" s="7" t="s">
        <v>93</v>
      </c>
      <c r="B4" s="7" t="s">
        <v>89</v>
      </c>
      <c r="C4" s="7" t="s">
        <v>101</v>
      </c>
      <c r="F4" s="77">
        <v>5.72</v>
      </c>
      <c r="G4" s="77">
        <v>0</v>
      </c>
      <c r="H4" s="73" t="s">
        <v>92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>
        <v>5.72</v>
      </c>
      <c r="AB4" s="11"/>
    </row>
    <row r="5" spans="1:28" x14ac:dyDescent="0.35">
      <c r="A5" s="7" t="s">
        <v>94</v>
      </c>
      <c r="B5" s="7" t="s">
        <v>89</v>
      </c>
      <c r="C5" s="7" t="s">
        <v>95</v>
      </c>
      <c r="F5" s="77">
        <v>291.72000000000003</v>
      </c>
      <c r="G5" s="77"/>
      <c r="H5" s="73" t="s">
        <v>92</v>
      </c>
      <c r="I5" s="11"/>
      <c r="J5" s="11"/>
      <c r="K5" s="11"/>
      <c r="L5" s="11"/>
      <c r="M5" s="11"/>
      <c r="N5" s="11"/>
      <c r="O5" s="11">
        <v>291.72000000000003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x14ac:dyDescent="0.35">
      <c r="A6" s="7" t="s">
        <v>96</v>
      </c>
      <c r="B6" s="7" t="s">
        <v>89</v>
      </c>
      <c r="C6" s="7" t="s">
        <v>103</v>
      </c>
      <c r="F6" s="77">
        <v>70</v>
      </c>
      <c r="G6" s="77"/>
      <c r="H6" s="73" t="s">
        <v>97</v>
      </c>
      <c r="I6" s="11">
        <v>70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x14ac:dyDescent="0.3">
      <c r="A7" s="7" t="s">
        <v>98</v>
      </c>
      <c r="B7" s="7">
        <v>1</v>
      </c>
      <c r="C7" s="7" t="s">
        <v>99</v>
      </c>
      <c r="D7" s="82"/>
      <c r="F7" s="77">
        <v>54</v>
      </c>
      <c r="G7" s="77">
        <v>9</v>
      </c>
      <c r="H7" s="73" t="s">
        <v>97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>
        <v>54</v>
      </c>
      <c r="AB7" s="11"/>
    </row>
    <row r="8" spans="1:28" x14ac:dyDescent="0.35">
      <c r="A8" s="7" t="s">
        <v>98</v>
      </c>
      <c r="B8" s="10">
        <v>2</v>
      </c>
      <c r="C8" s="7" t="s">
        <v>99</v>
      </c>
      <c r="F8" s="77">
        <v>171.42</v>
      </c>
      <c r="G8" s="77">
        <v>0</v>
      </c>
      <c r="H8" s="73" t="s">
        <v>97</v>
      </c>
      <c r="I8" s="11"/>
      <c r="J8" s="11">
        <v>171.42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x14ac:dyDescent="0.35">
      <c r="A9" s="12" t="s">
        <v>100</v>
      </c>
      <c r="B9" s="13"/>
      <c r="C9" s="7" t="s">
        <v>101</v>
      </c>
      <c r="D9" s="84"/>
      <c r="E9" s="89"/>
      <c r="F9" s="78">
        <v>5</v>
      </c>
      <c r="G9" s="78"/>
      <c r="H9" s="74" t="s">
        <v>97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>
        <v>5</v>
      </c>
      <c r="AB9" s="11"/>
    </row>
    <row r="10" spans="1:28" x14ac:dyDescent="0.35">
      <c r="A10" s="12" t="s">
        <v>105</v>
      </c>
      <c r="B10" s="13">
        <v>5</v>
      </c>
      <c r="C10" s="7" t="s">
        <v>106</v>
      </c>
      <c r="D10" s="84"/>
      <c r="E10" s="89"/>
      <c r="F10" s="78">
        <v>30</v>
      </c>
      <c r="G10" s="78"/>
      <c r="H10" s="74" t="s">
        <v>97</v>
      </c>
      <c r="I10" s="11"/>
      <c r="J10" s="11">
        <v>30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x14ac:dyDescent="0.35">
      <c r="A11" s="12" t="s">
        <v>108</v>
      </c>
      <c r="B11" s="13" t="s">
        <v>89</v>
      </c>
      <c r="C11" s="7" t="s">
        <v>95</v>
      </c>
      <c r="D11" s="84"/>
      <c r="E11" s="89"/>
      <c r="F11" s="78">
        <v>291.72000000000003</v>
      </c>
      <c r="G11" s="78"/>
      <c r="H11" s="74" t="s">
        <v>97</v>
      </c>
      <c r="I11" s="11"/>
      <c r="J11" s="11"/>
      <c r="K11" s="11"/>
      <c r="L11" s="11"/>
      <c r="M11" s="11"/>
      <c r="N11" s="11"/>
      <c r="O11" s="11">
        <v>291.72000000000003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x14ac:dyDescent="0.35">
      <c r="A12" s="12" t="s">
        <v>107</v>
      </c>
      <c r="B12" s="13">
        <v>12</v>
      </c>
      <c r="C12" s="7" t="s">
        <v>109</v>
      </c>
      <c r="D12" s="84"/>
      <c r="E12" s="89"/>
      <c r="F12" s="78">
        <v>52</v>
      </c>
      <c r="G12" s="78"/>
      <c r="H12" s="74" t="s">
        <v>97</v>
      </c>
      <c r="I12" s="11"/>
      <c r="J12" s="11">
        <v>52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x14ac:dyDescent="0.35">
      <c r="A13" s="12" t="s">
        <v>110</v>
      </c>
      <c r="B13" s="13">
        <v>4</v>
      </c>
      <c r="C13" s="7" t="s">
        <v>111</v>
      </c>
      <c r="D13" s="84"/>
      <c r="E13" s="89"/>
      <c r="F13" s="78">
        <v>84.99</v>
      </c>
      <c r="G13" s="78"/>
      <c r="H13" s="74" t="s">
        <v>112</v>
      </c>
      <c r="I13" s="11"/>
      <c r="J13" s="11">
        <v>84.99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x14ac:dyDescent="0.35">
      <c r="A14" s="12" t="s">
        <v>113</v>
      </c>
      <c r="B14" s="13" t="s">
        <v>89</v>
      </c>
      <c r="C14" s="7" t="s">
        <v>101</v>
      </c>
      <c r="D14" s="84"/>
      <c r="E14" s="89"/>
      <c r="F14" s="78">
        <v>5.28</v>
      </c>
      <c r="G14" s="78"/>
      <c r="H14" s="74" t="s">
        <v>112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>
        <v>5.28</v>
      </c>
      <c r="AB14" s="11"/>
    </row>
    <row r="15" spans="1:28" x14ac:dyDescent="0.35">
      <c r="A15" s="9" t="s">
        <v>114</v>
      </c>
      <c r="B15" s="10" t="s">
        <v>89</v>
      </c>
      <c r="C15" s="7" t="s">
        <v>95</v>
      </c>
      <c r="F15" s="77">
        <v>422.03</v>
      </c>
      <c r="G15" s="77"/>
      <c r="H15" s="74" t="s">
        <v>112</v>
      </c>
      <c r="I15" s="11"/>
      <c r="J15" s="11"/>
      <c r="K15" s="11"/>
      <c r="L15" s="11"/>
      <c r="M15" s="11"/>
      <c r="N15" s="11"/>
      <c r="O15" s="11">
        <v>422.03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x14ac:dyDescent="0.35">
      <c r="A16" s="9" t="s">
        <v>115</v>
      </c>
      <c r="B16" s="10" t="s">
        <v>89</v>
      </c>
      <c r="C16" s="7" t="s">
        <v>103</v>
      </c>
      <c r="F16" s="77">
        <v>60</v>
      </c>
      <c r="G16" s="77"/>
      <c r="H16" s="74" t="s">
        <v>116</v>
      </c>
      <c r="I16" s="11">
        <v>60</v>
      </c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x14ac:dyDescent="0.35">
      <c r="A17" s="12" t="s">
        <v>117</v>
      </c>
      <c r="B17" s="13">
        <v>9</v>
      </c>
      <c r="C17" s="7" t="s">
        <v>99</v>
      </c>
      <c r="D17" s="84"/>
      <c r="E17" s="89"/>
      <c r="F17" s="78">
        <v>219.6</v>
      </c>
      <c r="G17" s="78">
        <v>36.6</v>
      </c>
      <c r="H17" s="74" t="s">
        <v>116</v>
      </c>
      <c r="I17" s="11"/>
      <c r="J17" s="11"/>
      <c r="K17" s="11"/>
      <c r="L17" s="11"/>
      <c r="M17" s="11"/>
      <c r="N17" s="11">
        <v>219.6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x14ac:dyDescent="0.35">
      <c r="A18" s="9" t="s">
        <v>118</v>
      </c>
      <c r="B18" s="10" t="s">
        <v>89</v>
      </c>
      <c r="C18" s="7" t="s">
        <v>101</v>
      </c>
      <c r="F18" s="77">
        <v>5</v>
      </c>
      <c r="G18" s="77"/>
      <c r="H18" s="74" t="s">
        <v>116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>
        <v>5</v>
      </c>
      <c r="AB18" s="11"/>
    </row>
    <row r="19" spans="1:28" x14ac:dyDescent="0.35">
      <c r="A19" s="9" t="s">
        <v>119</v>
      </c>
      <c r="B19" s="10" t="s">
        <v>89</v>
      </c>
      <c r="C19" s="7" t="s">
        <v>95</v>
      </c>
      <c r="F19" s="77">
        <v>291.72000000000003</v>
      </c>
      <c r="G19" s="77"/>
      <c r="H19" s="74" t="s">
        <v>116</v>
      </c>
      <c r="I19" s="11"/>
      <c r="J19" s="11"/>
      <c r="K19" s="11"/>
      <c r="L19" s="11"/>
      <c r="M19" s="11"/>
      <c r="N19" s="11"/>
      <c r="O19" s="11">
        <v>291.72000000000003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x14ac:dyDescent="0.35">
      <c r="A20" s="9" t="s">
        <v>120</v>
      </c>
      <c r="B20" s="10" t="s">
        <v>89</v>
      </c>
      <c r="C20" s="7" t="s">
        <v>101</v>
      </c>
      <c r="F20" s="77">
        <v>0.24</v>
      </c>
      <c r="G20" s="77"/>
      <c r="H20" s="74" t="s">
        <v>121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>
        <v>0.24</v>
      </c>
      <c r="AB20" s="11"/>
    </row>
    <row r="21" spans="1:28" x14ac:dyDescent="0.35">
      <c r="A21" s="9" t="s">
        <v>122</v>
      </c>
      <c r="B21" s="10" t="s">
        <v>89</v>
      </c>
      <c r="C21" s="7" t="s">
        <v>95</v>
      </c>
      <c r="F21" s="77">
        <v>291.72000000000003</v>
      </c>
      <c r="G21" s="77"/>
      <c r="H21" s="74" t="s">
        <v>121</v>
      </c>
      <c r="I21" s="11"/>
      <c r="J21" s="11"/>
      <c r="K21" s="11"/>
      <c r="L21" s="11"/>
      <c r="M21" s="11"/>
      <c r="N21" s="11"/>
      <c r="O21" s="11">
        <v>291.72000000000003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14" customFormat="1" x14ac:dyDescent="0.3">
      <c r="A22" s="9" t="s">
        <v>123</v>
      </c>
      <c r="B22" s="10" t="s">
        <v>89</v>
      </c>
      <c r="C22" s="7" t="s">
        <v>103</v>
      </c>
      <c r="D22" s="82"/>
      <c r="E22" s="88"/>
      <c r="F22" s="77">
        <v>70</v>
      </c>
      <c r="G22" s="77"/>
      <c r="H22" s="74" t="s">
        <v>121</v>
      </c>
      <c r="I22" s="11">
        <v>70</v>
      </c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5"/>
      <c r="AB22" s="15"/>
    </row>
    <row r="23" spans="1:28" s="14" customFormat="1" x14ac:dyDescent="0.35">
      <c r="A23" s="16"/>
      <c r="B23" s="17" t="s">
        <v>125</v>
      </c>
      <c r="C23" s="14" t="s">
        <v>126</v>
      </c>
      <c r="D23" s="84"/>
      <c r="E23" s="89"/>
      <c r="F23" s="78">
        <v>312</v>
      </c>
      <c r="G23" s="78"/>
      <c r="H23" s="74" t="s">
        <v>127</v>
      </c>
      <c r="I23" s="11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>
        <v>312</v>
      </c>
      <c r="W23" s="15"/>
      <c r="X23" s="15"/>
      <c r="Y23" s="15"/>
      <c r="Z23" s="15"/>
      <c r="AA23" s="15"/>
      <c r="AB23" s="15"/>
    </row>
    <row r="24" spans="1:28" s="14" customFormat="1" x14ac:dyDescent="0.35">
      <c r="A24" s="92"/>
      <c r="B24" s="17"/>
      <c r="D24" s="84"/>
      <c r="E24" s="89"/>
      <c r="F24" s="78"/>
      <c r="G24" s="78"/>
      <c r="H24" s="74"/>
      <c r="I24" s="11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</row>
    <row r="25" spans="1:28" s="14" customFormat="1" x14ac:dyDescent="0.35">
      <c r="A25" s="16"/>
      <c r="B25" s="17"/>
      <c r="D25" s="84"/>
      <c r="E25" s="89"/>
      <c r="F25" s="78"/>
      <c r="G25" s="78"/>
      <c r="H25" s="74"/>
      <c r="I25" s="11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8" s="1" customFormat="1" x14ac:dyDescent="0.35">
      <c r="A26" s="21"/>
      <c r="D26" s="95"/>
      <c r="F26" s="96"/>
      <c r="G26" s="96"/>
      <c r="H26" s="74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x14ac:dyDescent="0.35">
      <c r="A27" s="18"/>
      <c r="B27" s="1"/>
      <c r="C27" s="1"/>
      <c r="D27" s="84"/>
      <c r="E27" s="89"/>
      <c r="F27" s="78"/>
      <c r="G27" s="78"/>
      <c r="H27" s="74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x14ac:dyDescent="0.35">
      <c r="A28" s="12"/>
      <c r="B28" s="1"/>
      <c r="C28" s="1"/>
      <c r="D28" s="84"/>
      <c r="E28" s="89"/>
      <c r="F28" s="78"/>
      <c r="G28" s="78"/>
      <c r="H28" s="74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x14ac:dyDescent="0.35">
      <c r="A29" s="18"/>
      <c r="B29" s="1"/>
      <c r="C29" s="1"/>
      <c r="D29" s="1"/>
      <c r="E29" s="1"/>
      <c r="F29" s="3"/>
      <c r="G29" s="3"/>
      <c r="H29" s="74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x14ac:dyDescent="0.35">
      <c r="A30" s="12"/>
      <c r="B30" s="20"/>
      <c r="C30" s="19"/>
      <c r="F30" s="78"/>
      <c r="G30" s="78"/>
      <c r="H30" s="74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x14ac:dyDescent="0.35">
      <c r="A31" s="12"/>
      <c r="B31" s="21"/>
      <c r="C31" s="1"/>
      <c r="F31" s="78"/>
      <c r="G31" s="78"/>
      <c r="H31" s="74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x14ac:dyDescent="0.35">
      <c r="A32" s="12"/>
      <c r="B32" s="21"/>
      <c r="F32" s="78"/>
      <c r="G32" s="78"/>
      <c r="H32" s="74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9" x14ac:dyDescent="0.35">
      <c r="A33" s="12"/>
      <c r="B33" s="21"/>
      <c r="F33" s="78"/>
      <c r="G33" s="78"/>
      <c r="H33" s="74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9" x14ac:dyDescent="0.35">
      <c r="A34" s="12"/>
      <c r="B34" s="21"/>
      <c r="C34" s="1"/>
      <c r="F34" s="78"/>
      <c r="G34" s="78"/>
      <c r="H34" s="74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9" x14ac:dyDescent="0.35">
      <c r="A35" s="12"/>
      <c r="B35" s="21"/>
      <c r="C35" s="1"/>
      <c r="F35" s="78"/>
      <c r="G35" s="78"/>
      <c r="H35" s="74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9" x14ac:dyDescent="0.35">
      <c r="A36" s="12"/>
      <c r="B36" s="21"/>
      <c r="C36" s="1"/>
      <c r="F36" s="78"/>
      <c r="G36" s="78"/>
      <c r="H36" s="74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9" x14ac:dyDescent="0.35">
      <c r="A37" s="12"/>
      <c r="B37" s="21"/>
      <c r="C37" s="1"/>
      <c r="F37" s="78"/>
      <c r="G37" s="78"/>
      <c r="H37" s="74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9" x14ac:dyDescent="0.35">
      <c r="A38" s="12"/>
      <c r="B38" s="21"/>
      <c r="C38" s="1"/>
      <c r="F38" s="78"/>
      <c r="G38" s="78"/>
      <c r="H38" s="74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9" x14ac:dyDescent="0.35">
      <c r="A39" s="12"/>
      <c r="B39" s="21"/>
      <c r="C39" s="1"/>
      <c r="F39" s="78"/>
      <c r="G39" s="78"/>
      <c r="H39" s="74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9" x14ac:dyDescent="0.35">
      <c r="A40" s="12"/>
      <c r="B40" s="21"/>
      <c r="C40" s="1"/>
      <c r="F40" s="78"/>
      <c r="G40" s="78"/>
      <c r="H40" s="74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9" x14ac:dyDescent="0.35">
      <c r="A41" s="12"/>
      <c r="B41" s="21"/>
      <c r="C41" s="1"/>
      <c r="F41" s="78"/>
      <c r="G41" s="78"/>
      <c r="H41" s="74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9" x14ac:dyDescent="0.35">
      <c r="A42" s="12"/>
      <c r="B42" s="21"/>
      <c r="C42" s="1"/>
      <c r="F42" s="78"/>
      <c r="G42" s="78"/>
      <c r="H42" s="74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9" x14ac:dyDescent="0.35">
      <c r="A43" s="12"/>
      <c r="B43" s="21"/>
      <c r="C43" s="1"/>
      <c r="F43" s="78"/>
      <c r="G43" s="78"/>
      <c r="H43" s="74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9" x14ac:dyDescent="0.35">
      <c r="A44" s="9"/>
      <c r="H44" s="74"/>
      <c r="I44" s="11"/>
    </row>
    <row r="45" spans="1:29" x14ac:dyDescent="0.35">
      <c r="A45" s="22"/>
      <c r="B45" s="22"/>
      <c r="C45" s="22"/>
      <c r="D45" s="85"/>
      <c r="E45" s="90"/>
      <c r="F45" s="80"/>
      <c r="G45" s="80"/>
      <c r="H45" s="75"/>
      <c r="I45" s="75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 x14ac:dyDescent="0.35">
      <c r="A46" s="23"/>
      <c r="B46" s="23"/>
      <c r="C46" s="8" t="s">
        <v>22</v>
      </c>
      <c r="D46" s="86"/>
      <c r="E46" s="91"/>
      <c r="F46" s="81">
        <f>SUM(F3:F44)</f>
        <v>2834.16</v>
      </c>
      <c r="G46" s="81"/>
      <c r="H46" s="72"/>
      <c r="I46" s="24">
        <f t="shared" ref="I46:AA46" si="0">SUM(I3:I45)</f>
        <v>200</v>
      </c>
      <c r="J46" s="24">
        <f t="shared" si="0"/>
        <v>338.40999999999997</v>
      </c>
      <c r="K46" s="24">
        <f t="shared" si="0"/>
        <v>0</v>
      </c>
      <c r="L46" s="24">
        <f t="shared" si="0"/>
        <v>0</v>
      </c>
      <c r="M46" s="24">
        <f t="shared" si="0"/>
        <v>0</v>
      </c>
      <c r="N46" s="24">
        <f t="shared" si="0"/>
        <v>219.6</v>
      </c>
      <c r="O46" s="24">
        <f t="shared" si="0"/>
        <v>1588.91</v>
      </c>
      <c r="P46" s="24">
        <f t="shared" si="0"/>
        <v>0</v>
      </c>
      <c r="Q46" s="24">
        <f t="shared" si="0"/>
        <v>0</v>
      </c>
      <c r="R46" s="24">
        <f t="shared" si="0"/>
        <v>0</v>
      </c>
      <c r="S46" s="24">
        <f t="shared" si="0"/>
        <v>0</v>
      </c>
      <c r="T46" s="24">
        <f t="shared" si="0"/>
        <v>0</v>
      </c>
      <c r="U46" s="24">
        <f t="shared" si="0"/>
        <v>0</v>
      </c>
      <c r="V46" s="24">
        <f t="shared" si="0"/>
        <v>312</v>
      </c>
      <c r="W46" s="24">
        <f t="shared" si="0"/>
        <v>0</v>
      </c>
      <c r="X46" s="24">
        <f t="shared" si="0"/>
        <v>0</v>
      </c>
      <c r="Y46" s="24">
        <f t="shared" si="0"/>
        <v>0</v>
      </c>
      <c r="Z46" s="24">
        <f t="shared" si="0"/>
        <v>100</v>
      </c>
      <c r="AA46" s="24">
        <f t="shared" si="0"/>
        <v>75.239999999999995</v>
      </c>
      <c r="AB46" s="8"/>
      <c r="AC46" s="8"/>
    </row>
    <row r="47" spans="1:29" x14ac:dyDescent="0.35">
      <c r="C47" s="7" t="s">
        <v>23</v>
      </c>
      <c r="F47" s="77">
        <f>SUM(I46:AA46)</f>
        <v>2834.16</v>
      </c>
      <c r="G47" s="77"/>
    </row>
    <row r="49" spans="1:29" x14ac:dyDescent="0.35">
      <c r="F49" s="97">
        <f>F46-F47</f>
        <v>0</v>
      </c>
      <c r="G49" s="97"/>
    </row>
    <row r="51" spans="1:29" s="22" customFormat="1" x14ac:dyDescent="0.35">
      <c r="A51" s="7"/>
      <c r="B51" s="7"/>
      <c r="C51" s="7"/>
      <c r="D51" s="83"/>
      <c r="E51" s="88"/>
      <c r="F51" s="79"/>
      <c r="G51" s="79"/>
      <c r="H51" s="73"/>
      <c r="I51" s="73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s="8" customFormat="1" x14ac:dyDescent="0.35">
      <c r="A52" s="7"/>
      <c r="B52" s="7"/>
      <c r="C52" s="7"/>
      <c r="D52" s="83"/>
      <c r="E52" s="88"/>
      <c r="F52" s="79"/>
      <c r="G52" s="79"/>
      <c r="H52" s="73"/>
      <c r="I52" s="73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</sheetData>
  <autoFilter ref="A2:Z34" xr:uid="{00000000-0009-0000-0000-000001000000}"/>
  <phoneticPr fontId="21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3A1F5-FB90-4759-8762-ECCA2B3F1BB0}">
  <dimension ref="A1:H50"/>
  <sheetViews>
    <sheetView zoomScale="96" workbookViewId="0">
      <selection activeCell="D14" sqref="D14"/>
    </sheetView>
  </sheetViews>
  <sheetFormatPr defaultRowHeight="14.5" x14ac:dyDescent="0.35"/>
  <cols>
    <col min="1" max="1" width="11.08984375" style="110" bestFit="1" customWidth="1"/>
    <col min="2" max="2" width="49.26953125" style="110" bestFit="1" customWidth="1"/>
    <col min="3" max="3" width="10.6328125" style="110" bestFit="1" customWidth="1"/>
    <col min="4" max="4" width="14.81640625" style="110" bestFit="1" customWidth="1"/>
    <col min="5" max="5" width="23" style="110" bestFit="1" customWidth="1"/>
    <col min="6" max="6" width="10.453125" style="110" bestFit="1" customWidth="1"/>
    <col min="7" max="7" width="8.7265625" style="110"/>
    <col min="8" max="8" width="11.08984375" style="110" bestFit="1" customWidth="1"/>
    <col min="9" max="16384" width="8.7265625" style="110"/>
  </cols>
  <sheetData>
    <row r="1" spans="1:6" x14ac:dyDescent="0.35">
      <c r="A1" s="108" t="s">
        <v>0</v>
      </c>
      <c r="B1" s="109" t="s">
        <v>24</v>
      </c>
      <c r="C1" s="109" t="s">
        <v>25</v>
      </c>
    </row>
    <row r="2" spans="1:6" x14ac:dyDescent="0.35">
      <c r="A2" s="111">
        <v>45748</v>
      </c>
      <c r="B2" s="112" t="s">
        <v>30</v>
      </c>
      <c r="C2" s="113">
        <v>2477.9699999999998</v>
      </c>
    </row>
    <row r="3" spans="1:6" x14ac:dyDescent="0.35">
      <c r="A3" s="111"/>
      <c r="B3" s="112" t="s">
        <v>70</v>
      </c>
      <c r="C3" s="113">
        <v>0</v>
      </c>
    </row>
    <row r="4" spans="1:6" x14ac:dyDescent="0.35">
      <c r="A4" s="111">
        <v>46112</v>
      </c>
      <c r="B4" s="112" t="s">
        <v>55</v>
      </c>
      <c r="C4" s="113"/>
      <c r="E4" s="120" t="s">
        <v>63</v>
      </c>
      <c r="F4" s="121"/>
    </row>
    <row r="5" spans="1:6" ht="15" thickBot="1" x14ac:dyDescent="0.4">
      <c r="A5" s="111"/>
      <c r="B5" s="112"/>
      <c r="C5" s="114">
        <f>C4-C2</f>
        <v>-2477.9699999999998</v>
      </c>
      <c r="E5" s="122" t="s">
        <v>60</v>
      </c>
      <c r="F5" s="123">
        <f>C21-C37</f>
        <v>-502.4</v>
      </c>
    </row>
    <row r="6" spans="1:6" x14ac:dyDescent="0.35">
      <c r="A6" s="115"/>
      <c r="B6" s="112"/>
      <c r="C6" s="113"/>
    </row>
    <row r="7" spans="1:6" x14ac:dyDescent="0.35">
      <c r="A7" s="108" t="s">
        <v>56</v>
      </c>
      <c r="B7" s="109" t="s">
        <v>31</v>
      </c>
      <c r="C7" s="116"/>
    </row>
    <row r="8" spans="1:6" x14ac:dyDescent="0.35">
      <c r="A8" s="117" t="s">
        <v>58</v>
      </c>
      <c r="B8" s="117" t="s">
        <v>57</v>
      </c>
      <c r="C8" s="113"/>
    </row>
    <row r="9" spans="1:6" x14ac:dyDescent="0.35">
      <c r="A9" s="117" t="s">
        <v>74</v>
      </c>
      <c r="B9" s="117" t="s">
        <v>57</v>
      </c>
      <c r="C9" s="113"/>
    </row>
    <row r="10" spans="1:6" x14ac:dyDescent="0.35">
      <c r="A10" s="117" t="s">
        <v>75</v>
      </c>
      <c r="B10" s="117" t="s">
        <v>57</v>
      </c>
      <c r="C10" s="113"/>
    </row>
    <row r="11" spans="1:6" x14ac:dyDescent="0.35">
      <c r="A11" s="117" t="s">
        <v>76</v>
      </c>
      <c r="B11" s="117" t="s">
        <v>57</v>
      </c>
      <c r="C11" s="113"/>
    </row>
    <row r="12" spans="1:6" x14ac:dyDescent="0.35">
      <c r="A12" s="117" t="s">
        <v>77</v>
      </c>
      <c r="B12" s="117" t="s">
        <v>57</v>
      </c>
      <c r="C12" s="113"/>
    </row>
    <row r="13" spans="1:6" x14ac:dyDescent="0.35">
      <c r="A13" s="117" t="s">
        <v>78</v>
      </c>
      <c r="B13" s="117" t="s">
        <v>57</v>
      </c>
      <c r="C13" s="113"/>
    </row>
    <row r="14" spans="1:6" x14ac:dyDescent="0.35">
      <c r="A14" s="117" t="s">
        <v>79</v>
      </c>
      <c r="B14" s="117" t="s">
        <v>57</v>
      </c>
      <c r="C14" s="113"/>
    </row>
    <row r="15" spans="1:6" x14ac:dyDescent="0.35">
      <c r="A15" s="117" t="s">
        <v>80</v>
      </c>
      <c r="B15" s="117" t="s">
        <v>57</v>
      </c>
      <c r="C15" s="113"/>
    </row>
    <row r="16" spans="1:6" x14ac:dyDescent="0.35">
      <c r="A16" s="117" t="s">
        <v>81</v>
      </c>
      <c r="B16" s="117" t="s">
        <v>57</v>
      </c>
      <c r="C16" s="113"/>
    </row>
    <row r="17" spans="1:8" x14ac:dyDescent="0.35">
      <c r="A17" s="117" t="s">
        <v>82</v>
      </c>
      <c r="B17" s="117" t="s">
        <v>57</v>
      </c>
      <c r="C17" s="113"/>
    </row>
    <row r="18" spans="1:8" x14ac:dyDescent="0.35">
      <c r="A18" s="117" t="s">
        <v>83</v>
      </c>
      <c r="B18" s="117" t="s">
        <v>57</v>
      </c>
      <c r="C18" s="113"/>
    </row>
    <row r="19" spans="1:8" x14ac:dyDescent="0.35">
      <c r="A19" s="117" t="s">
        <v>84</v>
      </c>
      <c r="B19" s="117" t="s">
        <v>57</v>
      </c>
      <c r="C19" s="113"/>
    </row>
    <row r="20" spans="1:8" x14ac:dyDescent="0.35">
      <c r="A20" s="117" t="s">
        <v>85</v>
      </c>
      <c r="B20" s="117"/>
      <c r="C20" s="113"/>
    </row>
    <row r="21" spans="1:8" x14ac:dyDescent="0.35">
      <c r="A21" s="117"/>
      <c r="B21" s="118" t="s">
        <v>59</v>
      </c>
      <c r="C21" s="116">
        <f>SUM(C8:C20)</f>
        <v>0</v>
      </c>
    </row>
    <row r="22" spans="1:8" x14ac:dyDescent="0.35">
      <c r="A22" s="117"/>
      <c r="B22" s="117"/>
    </row>
    <row r="23" spans="1:8" x14ac:dyDescent="0.35">
      <c r="A23" s="108" t="s">
        <v>56</v>
      </c>
      <c r="B23" s="109" t="s">
        <v>33</v>
      </c>
      <c r="C23" s="113"/>
      <c r="D23" s="110" t="s">
        <v>61</v>
      </c>
      <c r="E23" s="110" t="s">
        <v>62</v>
      </c>
      <c r="F23" s="110" t="s">
        <v>23</v>
      </c>
    </row>
    <row r="24" spans="1:8" x14ac:dyDescent="0.35">
      <c r="A24" s="117" t="s">
        <v>58</v>
      </c>
      <c r="B24" s="110" t="s">
        <v>124</v>
      </c>
      <c r="C24" s="113">
        <v>502.4</v>
      </c>
      <c r="D24" s="110">
        <v>2477.9699999999998</v>
      </c>
      <c r="E24" s="110">
        <v>2980.37</v>
      </c>
      <c r="F24" s="110">
        <f>E24-D24</f>
        <v>502.40000000000009</v>
      </c>
    </row>
    <row r="25" spans="1:8" x14ac:dyDescent="0.35">
      <c r="A25" s="117" t="s">
        <v>74</v>
      </c>
      <c r="C25" s="113"/>
      <c r="F25" s="110">
        <f t="shared" ref="F25:F36" si="0">E25-D25</f>
        <v>0</v>
      </c>
    </row>
    <row r="26" spans="1:8" x14ac:dyDescent="0.35">
      <c r="A26" s="117" t="s">
        <v>75</v>
      </c>
      <c r="C26" s="113"/>
      <c r="F26" s="110">
        <f t="shared" si="0"/>
        <v>0</v>
      </c>
    </row>
    <row r="27" spans="1:8" x14ac:dyDescent="0.35">
      <c r="A27" s="117" t="s">
        <v>76</v>
      </c>
      <c r="C27" s="113"/>
      <c r="F27" s="110">
        <f t="shared" si="0"/>
        <v>0</v>
      </c>
    </row>
    <row r="28" spans="1:8" x14ac:dyDescent="0.35">
      <c r="A28" s="117" t="s">
        <v>77</v>
      </c>
      <c r="C28" s="113"/>
      <c r="F28" s="110">
        <f t="shared" si="0"/>
        <v>0</v>
      </c>
    </row>
    <row r="29" spans="1:8" x14ac:dyDescent="0.35">
      <c r="A29" s="117" t="s">
        <v>78</v>
      </c>
      <c r="C29" s="113"/>
      <c r="F29" s="110">
        <f t="shared" si="0"/>
        <v>0</v>
      </c>
    </row>
    <row r="30" spans="1:8" x14ac:dyDescent="0.35">
      <c r="A30" s="117" t="s">
        <v>79</v>
      </c>
      <c r="C30" s="113"/>
      <c r="F30" s="110">
        <f t="shared" si="0"/>
        <v>0</v>
      </c>
    </row>
    <row r="31" spans="1:8" x14ac:dyDescent="0.35">
      <c r="A31" s="117" t="s">
        <v>80</v>
      </c>
      <c r="C31" s="113"/>
      <c r="F31" s="110">
        <f t="shared" si="0"/>
        <v>0</v>
      </c>
      <c r="H31" s="11"/>
    </row>
    <row r="32" spans="1:8" x14ac:dyDescent="0.35">
      <c r="A32" s="117" t="s">
        <v>81</v>
      </c>
      <c r="C32" s="113"/>
      <c r="F32" s="110">
        <f t="shared" si="0"/>
        <v>0</v>
      </c>
    </row>
    <row r="33" spans="1:6" x14ac:dyDescent="0.35">
      <c r="A33" s="117" t="s">
        <v>82</v>
      </c>
      <c r="C33" s="113"/>
      <c r="F33" s="110">
        <f t="shared" si="0"/>
        <v>0</v>
      </c>
    </row>
    <row r="34" spans="1:6" x14ac:dyDescent="0.35">
      <c r="A34" s="117" t="s">
        <v>83</v>
      </c>
      <c r="C34" s="113"/>
      <c r="F34" s="110">
        <f t="shared" si="0"/>
        <v>0</v>
      </c>
    </row>
    <row r="35" spans="1:6" x14ac:dyDescent="0.35">
      <c r="A35" s="117" t="s">
        <v>84</v>
      </c>
      <c r="C35" s="113"/>
      <c r="F35" s="110">
        <f t="shared" si="0"/>
        <v>0</v>
      </c>
    </row>
    <row r="36" spans="1:6" x14ac:dyDescent="0.35">
      <c r="A36" s="117" t="s">
        <v>85</v>
      </c>
      <c r="C36" s="113"/>
      <c r="F36" s="110">
        <f t="shared" si="0"/>
        <v>0</v>
      </c>
    </row>
    <row r="37" spans="1:6" x14ac:dyDescent="0.35">
      <c r="A37" s="117"/>
      <c r="B37" s="119" t="s">
        <v>59</v>
      </c>
      <c r="C37" s="116">
        <f>SUM(C24:C36)</f>
        <v>502.4</v>
      </c>
    </row>
    <row r="38" spans="1:6" x14ac:dyDescent="0.35">
      <c r="A38" s="117"/>
      <c r="C38" s="113"/>
    </row>
    <row r="39" spans="1:6" x14ac:dyDescent="0.35">
      <c r="C39" s="113"/>
    </row>
    <row r="40" spans="1:6" x14ac:dyDescent="0.35">
      <c r="C40" s="113"/>
    </row>
    <row r="41" spans="1:6" x14ac:dyDescent="0.35">
      <c r="C41" s="113"/>
    </row>
    <row r="42" spans="1:6" x14ac:dyDescent="0.35">
      <c r="C42" s="113"/>
    </row>
    <row r="43" spans="1:6" x14ac:dyDescent="0.35">
      <c r="C43" s="113"/>
    </row>
    <row r="44" spans="1:6" x14ac:dyDescent="0.35">
      <c r="C44" s="113"/>
    </row>
    <row r="45" spans="1:6" x14ac:dyDescent="0.35">
      <c r="C45" s="113"/>
    </row>
    <row r="46" spans="1:6" x14ac:dyDescent="0.35">
      <c r="C46" s="113"/>
    </row>
    <row r="47" spans="1:6" x14ac:dyDescent="0.35">
      <c r="C47" s="113"/>
    </row>
    <row r="48" spans="1:6" x14ac:dyDescent="0.35">
      <c r="C48" s="113"/>
    </row>
    <row r="49" spans="3:3" x14ac:dyDescent="0.35">
      <c r="C49" s="113"/>
    </row>
    <row r="50" spans="3:3" x14ac:dyDescent="0.35">
      <c r="C50" s="113"/>
    </row>
  </sheetData>
  <phoneticPr fontId="2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2C677-9E04-47A1-91BF-F850817A430A}">
  <dimension ref="A2:G30"/>
  <sheetViews>
    <sheetView workbookViewId="0">
      <selection activeCell="F17" sqref="F17"/>
    </sheetView>
  </sheetViews>
  <sheetFormatPr defaultRowHeight="14.5" x14ac:dyDescent="0.35"/>
  <cols>
    <col min="1" max="1" width="10.6328125" bestFit="1" customWidth="1"/>
    <col min="2" max="2" width="49.26953125" bestFit="1" customWidth="1"/>
    <col min="3" max="3" width="10.6328125" bestFit="1" customWidth="1"/>
    <col min="5" max="5" width="15.36328125" customWidth="1"/>
    <col min="6" max="6" width="47.1796875" customWidth="1"/>
    <col min="7" max="7" width="10.1796875" bestFit="1" customWidth="1"/>
  </cols>
  <sheetData>
    <row r="2" spans="1:7" ht="26" x14ac:dyDescent="0.6">
      <c r="A2" s="137" t="s">
        <v>66</v>
      </c>
      <c r="B2" s="138"/>
      <c r="C2" s="139"/>
      <c r="E2" s="137" t="s">
        <v>42</v>
      </c>
      <c r="F2" s="138"/>
      <c r="G2" s="139"/>
    </row>
    <row r="3" spans="1:7" x14ac:dyDescent="0.35">
      <c r="A3" s="108"/>
      <c r="B3" s="109"/>
      <c r="C3" s="140"/>
      <c r="D3" s="110"/>
      <c r="E3" s="108" t="s">
        <v>0</v>
      </c>
      <c r="F3" s="109" t="s">
        <v>24</v>
      </c>
      <c r="G3" s="140" t="s">
        <v>25</v>
      </c>
    </row>
    <row r="4" spans="1:7" x14ac:dyDescent="0.35">
      <c r="A4" s="43" t="s">
        <v>0</v>
      </c>
      <c r="B4" s="8" t="s">
        <v>24</v>
      </c>
      <c r="C4" s="48" t="s">
        <v>25</v>
      </c>
      <c r="D4" s="110"/>
      <c r="E4" s="111">
        <v>45748</v>
      </c>
      <c r="F4" s="112" t="s">
        <v>30</v>
      </c>
      <c r="G4" s="144">
        <v>2477.9699999999998</v>
      </c>
    </row>
    <row r="5" spans="1:7" x14ac:dyDescent="0.35">
      <c r="A5" s="49">
        <v>45748</v>
      </c>
      <c r="B5" s="7" t="s">
        <v>30</v>
      </c>
      <c r="C5" s="141">
        <v>11458.01</v>
      </c>
      <c r="D5" s="110"/>
      <c r="E5" s="111"/>
      <c r="F5" s="112" t="s">
        <v>70</v>
      </c>
      <c r="G5" s="144">
        <v>0</v>
      </c>
    </row>
    <row r="6" spans="1:7" x14ac:dyDescent="0.35">
      <c r="A6" s="49"/>
      <c r="B6" s="7" t="s">
        <v>70</v>
      </c>
      <c r="C6" s="142">
        <v>100</v>
      </c>
      <c r="D6" s="110"/>
      <c r="E6" s="111">
        <v>46112</v>
      </c>
      <c r="F6" s="112" t="s">
        <v>55</v>
      </c>
      <c r="G6" s="144"/>
    </row>
    <row r="7" spans="1:7" x14ac:dyDescent="0.35">
      <c r="A7" s="55"/>
      <c r="B7" s="7" t="s">
        <v>71</v>
      </c>
      <c r="C7" s="142">
        <v>2662.39</v>
      </c>
      <c r="D7" s="110"/>
      <c r="E7" s="111"/>
      <c r="F7" s="112"/>
      <c r="G7" s="151"/>
    </row>
    <row r="8" spans="1:7" x14ac:dyDescent="0.35">
      <c r="A8" s="55"/>
      <c r="B8" s="7" t="s">
        <v>52</v>
      </c>
      <c r="C8" s="142">
        <v>1591.5</v>
      </c>
      <c r="D8" s="110"/>
      <c r="E8" s="152"/>
      <c r="G8" s="153"/>
    </row>
    <row r="9" spans="1:7" x14ac:dyDescent="0.35">
      <c r="A9" s="49">
        <v>46112</v>
      </c>
      <c r="B9" s="7" t="s">
        <v>55</v>
      </c>
      <c r="C9" s="54"/>
      <c r="D9" s="110"/>
      <c r="E9" s="152"/>
      <c r="G9" s="153"/>
    </row>
    <row r="10" spans="1:7" x14ac:dyDescent="0.35">
      <c r="A10" s="55"/>
      <c r="B10" s="7"/>
      <c r="C10" s="54"/>
      <c r="D10" s="110"/>
      <c r="E10" s="152"/>
      <c r="G10" s="153"/>
    </row>
    <row r="11" spans="1:7" x14ac:dyDescent="0.35">
      <c r="A11" s="49"/>
      <c r="B11" s="7"/>
      <c r="C11" s="142"/>
      <c r="D11" s="110"/>
      <c r="E11" s="43"/>
      <c r="F11" s="8" t="s">
        <v>31</v>
      </c>
      <c r="G11" s="48"/>
    </row>
    <row r="12" spans="1:7" x14ac:dyDescent="0.35">
      <c r="A12" s="43"/>
      <c r="B12" s="8" t="s">
        <v>31</v>
      </c>
      <c r="C12" s="143"/>
      <c r="D12" s="110"/>
      <c r="E12" s="154">
        <v>46112</v>
      </c>
      <c r="F12" t="s">
        <v>6</v>
      </c>
      <c r="G12" s="155"/>
    </row>
    <row r="13" spans="1:7" x14ac:dyDescent="0.35">
      <c r="A13" s="49">
        <v>45777</v>
      </c>
      <c r="B13" s="7" t="s">
        <v>40</v>
      </c>
      <c r="C13" s="142">
        <v>6366</v>
      </c>
      <c r="D13" s="110"/>
      <c r="E13" s="152"/>
      <c r="F13" t="s">
        <v>59</v>
      </c>
      <c r="G13" s="156"/>
    </row>
    <row r="14" spans="1:7" x14ac:dyDescent="0.35">
      <c r="A14" s="49">
        <v>45785</v>
      </c>
      <c r="B14" s="7" t="s">
        <v>72</v>
      </c>
      <c r="C14" s="142">
        <v>100</v>
      </c>
      <c r="D14" s="110"/>
      <c r="E14" s="152"/>
      <c r="G14" s="153"/>
    </row>
    <row r="15" spans="1:7" x14ac:dyDescent="0.35">
      <c r="A15" s="49">
        <v>45825</v>
      </c>
      <c r="B15" s="7" t="s">
        <v>72</v>
      </c>
      <c r="C15" s="142">
        <v>506</v>
      </c>
      <c r="D15" s="110"/>
      <c r="E15" s="152"/>
      <c r="G15" s="153"/>
    </row>
    <row r="16" spans="1:7" x14ac:dyDescent="0.35">
      <c r="A16" s="49">
        <v>45793</v>
      </c>
      <c r="B16" s="7" t="s">
        <v>73</v>
      </c>
      <c r="C16" s="142">
        <v>570</v>
      </c>
      <c r="D16" s="110"/>
      <c r="E16" s="152"/>
      <c r="G16" s="153"/>
    </row>
    <row r="17" spans="1:7" x14ac:dyDescent="0.35">
      <c r="A17" s="111"/>
      <c r="B17" s="112" t="s">
        <v>59</v>
      </c>
      <c r="C17" s="144">
        <f>SUM(C12:C16)</f>
        <v>7542</v>
      </c>
      <c r="D17" s="110"/>
      <c r="E17" s="152"/>
      <c r="G17" s="153"/>
    </row>
    <row r="18" spans="1:7" x14ac:dyDescent="0.35">
      <c r="A18" s="145"/>
      <c r="B18" s="110"/>
      <c r="C18" s="146"/>
      <c r="D18" s="110"/>
      <c r="E18" s="152"/>
      <c r="G18" s="153"/>
    </row>
    <row r="19" spans="1:7" x14ac:dyDescent="0.35">
      <c r="A19" s="145"/>
      <c r="B19" s="109" t="s">
        <v>33</v>
      </c>
      <c r="C19" s="146"/>
      <c r="D19" s="110"/>
      <c r="E19" s="145"/>
      <c r="F19" s="109" t="s">
        <v>33</v>
      </c>
      <c r="G19" s="153"/>
    </row>
    <row r="20" spans="1:7" x14ac:dyDescent="0.35">
      <c r="A20" s="147">
        <v>45747</v>
      </c>
      <c r="B20" s="110" t="s">
        <v>59</v>
      </c>
      <c r="C20" s="146">
        <f>Summary!D38</f>
        <v>2834.16</v>
      </c>
      <c r="D20" s="110"/>
      <c r="E20" s="147">
        <v>46112</v>
      </c>
      <c r="F20" s="110" t="s">
        <v>59</v>
      </c>
      <c r="G20" s="155">
        <f>'100 Club'!C37</f>
        <v>502.4</v>
      </c>
    </row>
    <row r="21" spans="1:7" x14ac:dyDescent="0.35">
      <c r="A21" s="145"/>
      <c r="B21" s="110"/>
      <c r="C21" s="146"/>
      <c r="D21" s="110"/>
      <c r="E21" s="152"/>
      <c r="G21" s="153"/>
    </row>
    <row r="22" spans="1:7" x14ac:dyDescent="0.35">
      <c r="A22" s="148"/>
      <c r="B22" s="149"/>
      <c r="C22" s="150"/>
      <c r="D22" s="110"/>
      <c r="E22" s="157"/>
      <c r="F22" s="158"/>
      <c r="G22" s="159"/>
    </row>
    <row r="23" spans="1:7" x14ac:dyDescent="0.35">
      <c r="A23" s="110"/>
      <c r="B23" s="110"/>
      <c r="C23" s="110"/>
      <c r="D23" s="110"/>
    </row>
    <row r="24" spans="1:7" ht="15" thickBot="1" x14ac:dyDescent="0.4">
      <c r="A24" s="110"/>
      <c r="B24" s="110"/>
      <c r="C24" s="110"/>
      <c r="D24" s="110"/>
    </row>
    <row r="25" spans="1:7" x14ac:dyDescent="0.35">
      <c r="A25" s="110"/>
      <c r="B25" s="134" t="s">
        <v>67</v>
      </c>
      <c r="C25" s="135">
        <f>C17+G13</f>
        <v>7542</v>
      </c>
      <c r="D25" s="110"/>
    </row>
    <row r="26" spans="1:7" ht="15" thickBot="1" x14ac:dyDescent="0.4">
      <c r="A26" s="110"/>
      <c r="B26" s="133" t="s">
        <v>68</v>
      </c>
      <c r="C26" s="136">
        <f>C20+G20</f>
        <v>3336.56</v>
      </c>
      <c r="D26" s="110"/>
    </row>
    <row r="27" spans="1:7" x14ac:dyDescent="0.35">
      <c r="A27" s="110"/>
      <c r="B27" s="110"/>
      <c r="C27" s="110"/>
      <c r="D27" s="110"/>
    </row>
    <row r="28" spans="1:7" x14ac:dyDescent="0.35">
      <c r="A28" s="110"/>
      <c r="B28" s="110"/>
      <c r="C28" s="110"/>
      <c r="D28" s="110"/>
    </row>
    <row r="29" spans="1:7" x14ac:dyDescent="0.35">
      <c r="A29" s="110"/>
      <c r="B29" s="110"/>
      <c r="C29" s="110"/>
      <c r="D29" s="110"/>
    </row>
    <row r="30" spans="1:7" x14ac:dyDescent="0.35">
      <c r="A30" s="110"/>
      <c r="B30" s="110"/>
      <c r="C30" s="110"/>
      <c r="D30" s="1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Summary</vt:lpstr>
      <vt:lpstr>Liable</vt:lpstr>
      <vt:lpstr>Reconciled</vt:lpstr>
      <vt:lpstr>100 Club</vt:lpstr>
      <vt:lpstr>COMBINED SUMMARY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 Ball</dc:creator>
  <dc:description/>
  <cp:lastModifiedBy>john spacey</cp:lastModifiedBy>
  <cp:revision>3</cp:revision>
  <cp:lastPrinted>2024-01-27T20:47:36Z</cp:lastPrinted>
  <dcterms:created xsi:type="dcterms:W3CDTF">2024-01-11T16:32:17Z</dcterms:created>
  <dcterms:modified xsi:type="dcterms:W3CDTF">2025-09-30T11:29:01Z</dcterms:modified>
  <dc:language>en-GB</dc:language>
</cp:coreProperties>
</file>